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経営比較分析表\03_経営比較分析表（20新庄村）\20新庄村\【経営比較分析表】2024_20新庄村_下水道事業（法適）\"/>
    </mc:Choice>
  </mc:AlternateContent>
  <xr:revisionPtr revIDLastSave="0" documentId="13_ncr:1_{2FE047E8-F744-45DC-B6FB-217D1208A7F9}" xr6:coauthVersionLast="47" xr6:coauthVersionMax="47" xr10:uidLastSave="{00000000-0000-0000-0000-000000000000}"/>
  <workbookProtection workbookAlgorithmName="SHA-512" workbookHashValue="WKECeEv1uCf2K5P1jyttxBG3cN2dk25ve8E3+Em7y5rVYKFKsxlsAbBb/GzUbsKEHAnYdihZ9bPHGnz6tGGEGw==" workbookSaltValue="aWz4o1G6df7vhmo0d+8WlA==" workbookSpinCount="100000" lockStructure="1"/>
  <bookViews>
    <workbookView xWindow="-108" yWindow="-108" windowWidth="23256" windowHeight="12456" xr2:uid="{00000000-000D-0000-FFFF-FFFF00000000}"/>
  </bookViews>
  <sheets>
    <sheet name="法適用_下水道事業" sheetId="4" r:id="rId1"/>
    <sheet name="データ" sheetId="5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5" l="1"/>
  <c r="E10" i="5"/>
  <c r="D10" i="5"/>
  <c r="C10" i="5"/>
  <c r="B10" i="5"/>
  <c r="EO6" i="5"/>
  <c r="EN6" i="5"/>
  <c r="EM6" i="5"/>
  <c r="EL6" i="5"/>
  <c r="EK6" i="5"/>
  <c r="EJ6" i="5"/>
  <c r="EI6" i="5"/>
  <c r="EH6" i="5"/>
  <c r="EG6" i="5"/>
  <c r="EF6" i="5"/>
  <c r="EE6" i="5"/>
  <c r="ED6" i="5"/>
  <c r="N85" i="4" s="1"/>
  <c r="EC6" i="5"/>
  <c r="EB6" i="5"/>
  <c r="EA6" i="5"/>
  <c r="DZ6" i="5"/>
  <c r="DY6" i="5"/>
  <c r="DX6" i="5"/>
  <c r="DW6" i="5"/>
  <c r="DV6" i="5"/>
  <c r="DU6" i="5"/>
  <c r="DT6" i="5"/>
  <c r="DS6" i="5"/>
  <c r="DR6" i="5"/>
  <c r="DQ6" i="5"/>
  <c r="DP6" i="5"/>
  <c r="DO6" i="5"/>
  <c r="DN6" i="5"/>
  <c r="DM6" i="5"/>
  <c r="DL6" i="5"/>
  <c r="DK6" i="5"/>
  <c r="DJ6" i="5"/>
  <c r="DI6" i="5"/>
  <c r="DH6" i="5"/>
  <c r="L85" i="4" s="1"/>
  <c r="DG6" i="5"/>
  <c r="DF6" i="5"/>
  <c r="DE6" i="5"/>
  <c r="DD6" i="5"/>
  <c r="DC6" i="5"/>
  <c r="DB6" i="5"/>
  <c r="DA6" i="5"/>
  <c r="CZ6" i="5"/>
  <c r="CY6" i="5"/>
  <c r="CX6" i="5"/>
  <c r="CW6" i="5"/>
  <c r="CV6" i="5"/>
  <c r="CU6" i="5"/>
  <c r="CT6" i="5"/>
  <c r="CS6" i="5"/>
  <c r="CR6" i="5"/>
  <c r="CQ6" i="5"/>
  <c r="CP6" i="5"/>
  <c r="CO6" i="5"/>
  <c r="CN6" i="5"/>
  <c r="CM6" i="5"/>
  <c r="CL6" i="5"/>
  <c r="CK6" i="5"/>
  <c r="CJ6" i="5"/>
  <c r="CI6" i="5"/>
  <c r="CH6" i="5"/>
  <c r="CG6" i="5"/>
  <c r="CF6" i="5"/>
  <c r="CE6" i="5"/>
  <c r="CD6" i="5"/>
  <c r="CC6" i="5"/>
  <c r="CB6" i="5"/>
  <c r="CA6" i="5"/>
  <c r="BZ6" i="5"/>
  <c r="BY6" i="5"/>
  <c r="BX6" i="5"/>
  <c r="BW6" i="5"/>
  <c r="BV6" i="5"/>
  <c r="BU6" i="5"/>
  <c r="BT6" i="5"/>
  <c r="BS6" i="5"/>
  <c r="BR6" i="5"/>
  <c r="BQ6" i="5"/>
  <c r="BP6" i="5"/>
  <c r="H85" i="4" s="1"/>
  <c r="BO6" i="5"/>
  <c r="BN6" i="5"/>
  <c r="BM6" i="5"/>
  <c r="BL6" i="5"/>
  <c r="BK6" i="5"/>
  <c r="BJ6" i="5"/>
  <c r="BI6" i="5"/>
  <c r="BH6" i="5"/>
  <c r="BG6" i="5"/>
  <c r="BF6" i="5"/>
  <c r="BE6" i="5"/>
  <c r="G85" i="4" s="1"/>
  <c r="BD6" i="5"/>
  <c r="BC6" i="5"/>
  <c r="BB6" i="5"/>
  <c r="BA6" i="5"/>
  <c r="AZ6" i="5"/>
  <c r="AY6" i="5"/>
  <c r="AX6" i="5"/>
  <c r="AW6" i="5"/>
  <c r="AV6" i="5"/>
  <c r="AU6" i="5"/>
  <c r="AT6" i="5"/>
  <c r="F85" i="4" s="1"/>
  <c r="AS6" i="5"/>
  <c r="AR6" i="5"/>
  <c r="AQ6" i="5"/>
  <c r="AP6" i="5"/>
  <c r="AO6" i="5"/>
  <c r="AN6" i="5"/>
  <c r="AM6" i="5"/>
  <c r="AL6" i="5"/>
  <c r="AK6" i="5"/>
  <c r="AJ6" i="5"/>
  <c r="AI6" i="5"/>
  <c r="E85" i="4" s="1"/>
  <c r="AH6" i="5"/>
  <c r="AG6" i="5"/>
  <c r="AF6" i="5"/>
  <c r="AE6" i="5"/>
  <c r="AD6" i="5"/>
  <c r="AC6" i="5"/>
  <c r="AB6" i="5"/>
  <c r="AA6" i="5"/>
  <c r="Z6" i="5"/>
  <c r="Y6" i="5"/>
  <c r="X6" i="5"/>
  <c r="BB10" i="4" s="1"/>
  <c r="W6" i="5"/>
  <c r="V6" i="5"/>
  <c r="AL10" i="4" s="1"/>
  <c r="U6" i="5"/>
  <c r="BB8" i="4" s="1"/>
  <c r="T6" i="5"/>
  <c r="AT8" i="4" s="1"/>
  <c r="S6" i="5"/>
  <c r="R6" i="5"/>
  <c r="AD10" i="4" s="1"/>
  <c r="Q6" i="5"/>
  <c r="W10" i="4" s="1"/>
  <c r="P6" i="5"/>
  <c r="P10" i="4" s="1"/>
  <c r="O6" i="5"/>
  <c r="N6" i="5"/>
  <c r="B10" i="4" s="1"/>
  <c r="M6" i="5"/>
  <c r="AD8" i="4" s="1"/>
  <c r="L6" i="5"/>
  <c r="W8" i="4" s="1"/>
  <c r="K6" i="5"/>
  <c r="P8" i="4" s="1"/>
  <c r="J6" i="5"/>
  <c r="I6" i="5"/>
  <c r="B8" i="4" s="1"/>
  <c r="H6" i="5"/>
  <c r="B6" i="4" s="1"/>
  <c r="G6" i="5"/>
  <c r="F6" i="5"/>
  <c r="E6" i="5"/>
  <c r="D6" i="5"/>
  <c r="C6" i="5"/>
  <c r="B6" i="5"/>
  <c r="EO2" i="5"/>
  <c r="EN2" i="5"/>
  <c r="EM2" i="5"/>
  <c r="EL2" i="5"/>
  <c r="EK2" i="5"/>
  <c r="EJ2" i="5"/>
  <c r="EI2" i="5"/>
  <c r="EH2" i="5"/>
  <c r="EG2" i="5"/>
  <c r="EF2" i="5"/>
  <c r="EE2" i="5"/>
  <c r="ED2" i="5"/>
  <c r="EC2" i="5"/>
  <c r="EB2" i="5"/>
  <c r="EA2" i="5"/>
  <c r="DZ2" i="5"/>
  <c r="DY2" i="5"/>
  <c r="DX2" i="5"/>
  <c r="DW2" i="5"/>
  <c r="DV2" i="5"/>
  <c r="DU2" i="5"/>
  <c r="DT2" i="5"/>
  <c r="DS2" i="5"/>
  <c r="DR2" i="5"/>
  <c r="DQ2" i="5"/>
  <c r="DP2" i="5"/>
  <c r="DO2" i="5"/>
  <c r="DN2" i="5"/>
  <c r="DM2" i="5"/>
  <c r="DL2" i="5"/>
  <c r="DK2" i="5"/>
  <c r="DJ2" i="5"/>
  <c r="DI2" i="5"/>
  <c r="DH2" i="5"/>
  <c r="DG2" i="5"/>
  <c r="DF2" i="5"/>
  <c r="DE2" i="5"/>
  <c r="DD2" i="5"/>
  <c r="DC2" i="5"/>
  <c r="DB2" i="5"/>
  <c r="DA2" i="5"/>
  <c r="CZ2" i="5"/>
  <c r="CY2" i="5"/>
  <c r="CX2" i="5"/>
  <c r="CW2" i="5"/>
  <c r="CV2" i="5"/>
  <c r="CU2" i="5"/>
  <c r="CT2" i="5"/>
  <c r="CS2" i="5"/>
  <c r="CR2" i="5"/>
  <c r="CQ2" i="5"/>
  <c r="CP2" i="5"/>
  <c r="CO2" i="5"/>
  <c r="CN2" i="5"/>
  <c r="CM2" i="5"/>
  <c r="CL2" i="5"/>
  <c r="CK2" i="5"/>
  <c r="CJ2" i="5"/>
  <c r="CI2" i="5"/>
  <c r="CH2" i="5"/>
  <c r="CG2" i="5"/>
  <c r="CF2" i="5"/>
  <c r="CE2" i="5"/>
  <c r="CD2" i="5"/>
  <c r="CC2" i="5"/>
  <c r="CB2" i="5"/>
  <c r="CA2" i="5"/>
  <c r="BZ2" i="5"/>
  <c r="BY2" i="5"/>
  <c r="BX2" i="5"/>
  <c r="BW2" i="5"/>
  <c r="BV2" i="5"/>
  <c r="BU2" i="5"/>
  <c r="BT2" i="5"/>
  <c r="BS2" i="5"/>
  <c r="BR2" i="5"/>
  <c r="BQ2" i="5"/>
  <c r="BP2" i="5"/>
  <c r="BO2" i="5"/>
  <c r="BN2" i="5"/>
  <c r="BM2" i="5"/>
  <c r="BL2" i="5"/>
  <c r="BK2" i="5"/>
  <c r="BJ2" i="5"/>
  <c r="BI2" i="5"/>
  <c r="BH2" i="5"/>
  <c r="BG2" i="5"/>
  <c r="BF2" i="5"/>
  <c r="BE2" i="5"/>
  <c r="BD2" i="5"/>
  <c r="BC2" i="5"/>
  <c r="BB2" i="5"/>
  <c r="BA2" i="5"/>
  <c r="AZ2" i="5"/>
  <c r="AY2" i="5"/>
  <c r="AX2" i="5"/>
  <c r="AW2" i="5"/>
  <c r="AV2" i="5"/>
  <c r="AU2" i="5"/>
  <c r="AT2" i="5"/>
  <c r="AS2" i="5"/>
  <c r="AR2" i="5"/>
  <c r="AQ2" i="5"/>
  <c r="AP2" i="5"/>
  <c r="AO2" i="5"/>
  <c r="AN2" i="5"/>
  <c r="AM2" i="5"/>
  <c r="AL2" i="5"/>
  <c r="AK2" i="5"/>
  <c r="AJ2" i="5"/>
  <c r="AI2" i="5"/>
  <c r="AH2" i="5"/>
  <c r="AG2" i="5"/>
  <c r="AF2" i="5"/>
  <c r="AE2" i="5"/>
  <c r="AD2" i="5"/>
  <c r="AC2" i="5"/>
  <c r="AB2" i="5"/>
  <c r="AA2" i="5"/>
  <c r="Z2" i="5"/>
  <c r="Y2" i="5"/>
  <c r="X2" i="5"/>
  <c r="W2" i="5"/>
  <c r="V2" i="5"/>
  <c r="U2" i="5"/>
  <c r="T2" i="5"/>
  <c r="S2" i="5"/>
  <c r="R2" i="5"/>
  <c r="Q2" i="5"/>
  <c r="P2" i="5"/>
  <c r="O2" i="5"/>
  <c r="N2" i="5"/>
  <c r="M2" i="5"/>
  <c r="L2" i="5"/>
  <c r="K2" i="5"/>
  <c r="J2" i="5"/>
  <c r="I2" i="5"/>
  <c r="H2" i="5"/>
  <c r="G2" i="5"/>
  <c r="F2" i="5"/>
  <c r="E2" i="5"/>
  <c r="D2" i="5"/>
  <c r="C2" i="5"/>
  <c r="B2" i="5"/>
  <c r="O85" i="4"/>
  <c r="M85" i="4"/>
  <c r="K85" i="4"/>
  <c r="J85" i="4"/>
  <c r="I85" i="4"/>
  <c r="AT10" i="4"/>
  <c r="I10" i="4"/>
  <c r="AL8" i="4"/>
  <c r="I8" i="4"/>
</calcChain>
</file>

<file path=xl/sharedStrings.xml><?xml version="1.0" encoding="utf-8"?>
<sst xmlns="http://schemas.openxmlformats.org/spreadsheetml/2006/main" count="307" uniqueCount="114">
  <si>
    <t>経営比較分析表（令和6年度決算）</t>
    <rPh sb="8" eb="10">
      <t>レイワ</t>
    </rPh>
    <rPh sb="11" eb="13">
      <t>ネンド</t>
    </rPh>
    <phoneticPr fontId="4"/>
  </si>
  <si>
    <t>業務名</t>
    <rPh sb="2" eb="3">
      <t>メイ</t>
    </rPh>
    <phoneticPr fontId="4"/>
  </si>
  <si>
    <t>業種名</t>
    <rPh sb="2" eb="3">
      <t>メイ</t>
    </rPh>
    <phoneticPr fontId="4"/>
  </si>
  <si>
    <t>事業名</t>
    <phoneticPr fontId="4"/>
  </si>
  <si>
    <t>類似団体区分</t>
    <rPh sb="4" eb="6">
      <t>クブン</t>
    </rPh>
    <phoneticPr fontId="4"/>
  </si>
  <si>
    <t>管理者の情報</t>
    <rPh sb="0" eb="3">
      <t>カンリシャ</t>
    </rPh>
    <rPh sb="4" eb="6">
      <t>ジョウホウ</t>
    </rPh>
    <phoneticPr fontId="4"/>
  </si>
  <si>
    <t>人口（人）</t>
    <rPh sb="0" eb="2">
      <t>ジンコウ</t>
    </rPh>
    <rPh sb="3" eb="4">
      <t>ヒト</t>
    </rPh>
    <phoneticPr fontId="4"/>
  </si>
  <si>
    <r>
      <t>面積(km</t>
    </r>
    <r>
      <rPr>
        <b/>
        <vertAlign val="superscript"/>
        <sz val="11"/>
        <color theme="1"/>
        <rFont val="ＭＳ ゴシック"/>
        <family val="3"/>
        <charset val="128"/>
      </rPr>
      <t>2</t>
    </r>
    <r>
      <rPr>
        <b/>
        <sz val="11"/>
        <color theme="1"/>
        <rFont val="ＭＳ ゴシック"/>
        <family val="3"/>
        <charset val="128"/>
      </rPr>
      <t>)</t>
    </r>
    <phoneticPr fontId="4"/>
  </si>
  <si>
    <r>
      <t>人口密度(人/km</t>
    </r>
    <r>
      <rPr>
        <b/>
        <vertAlign val="superscript"/>
        <sz val="11"/>
        <color theme="1"/>
        <rFont val="ＭＳ ゴシック"/>
        <family val="3"/>
        <charset val="128"/>
      </rPr>
      <t>2</t>
    </r>
    <r>
      <rPr>
        <b/>
        <sz val="11"/>
        <color theme="1"/>
        <rFont val="ＭＳ ゴシック"/>
        <family val="3"/>
        <charset val="128"/>
      </rPr>
      <t>)</t>
    </r>
    <phoneticPr fontId="4"/>
  </si>
  <si>
    <t>グラフ凡例</t>
    <rPh sb="3" eb="5">
      <t>ハンレイ</t>
    </rPh>
    <phoneticPr fontId="4"/>
  </si>
  <si>
    <t>■</t>
    <phoneticPr fontId="4"/>
  </si>
  <si>
    <t>当該団体値（当該値）</t>
    <rPh sb="2" eb="4">
      <t>ダンタイ</t>
    </rPh>
    <phoneticPr fontId="4"/>
  </si>
  <si>
    <t>資金不足比率(％)</t>
    <phoneticPr fontId="4"/>
  </si>
  <si>
    <t>自己資本構成比率(％)</t>
    <phoneticPr fontId="4"/>
  </si>
  <si>
    <t>普及率(％)</t>
    <phoneticPr fontId="4"/>
  </si>
  <si>
    <t>有収率(％)</t>
    <rPh sb="0" eb="1">
      <t>ユウ</t>
    </rPh>
    <rPh sb="1" eb="3">
      <t>シュウリツ</t>
    </rPh>
    <phoneticPr fontId="4"/>
  </si>
  <si>
    <r>
      <t>1か月20ｍ</t>
    </r>
    <r>
      <rPr>
        <b/>
        <vertAlign val="superscript"/>
        <sz val="12"/>
        <color theme="1"/>
        <rFont val="ＭＳ ゴシック"/>
        <family val="3"/>
        <charset val="128"/>
      </rPr>
      <t>3</t>
    </r>
    <r>
      <rPr>
        <b/>
        <sz val="11"/>
        <color theme="1"/>
        <rFont val="ＭＳ ゴシック"/>
        <family val="3"/>
        <charset val="128"/>
      </rPr>
      <t>当たり家庭料金(円)</t>
    </r>
    <phoneticPr fontId="4"/>
  </si>
  <si>
    <t>処理区域内人口(人)</t>
    <rPh sb="0" eb="2">
      <t>ショリ</t>
    </rPh>
    <rPh sb="2" eb="5">
      <t>クイキナイ</t>
    </rPh>
    <phoneticPr fontId="4"/>
  </si>
  <si>
    <r>
      <t>処理区域面積(km</t>
    </r>
    <r>
      <rPr>
        <b/>
        <vertAlign val="superscript"/>
        <sz val="11"/>
        <color theme="1"/>
        <rFont val="ＭＳ ゴシック"/>
        <family val="3"/>
        <charset val="128"/>
      </rPr>
      <t>2</t>
    </r>
    <r>
      <rPr>
        <b/>
        <sz val="11"/>
        <color theme="1"/>
        <rFont val="ＭＳ ゴシック"/>
        <family val="3"/>
        <charset val="128"/>
      </rPr>
      <t>)</t>
    </r>
    <rPh sb="0" eb="2">
      <t>ショリ</t>
    </rPh>
    <rPh sb="2" eb="4">
      <t>クイキ</t>
    </rPh>
    <phoneticPr fontId="4"/>
  </si>
  <si>
    <r>
      <t>処理区域内人口密度(人/km</t>
    </r>
    <r>
      <rPr>
        <b/>
        <vertAlign val="superscript"/>
        <sz val="11"/>
        <color theme="1"/>
        <rFont val="ＭＳ ゴシック"/>
        <family val="3"/>
        <charset val="128"/>
      </rPr>
      <t>2</t>
    </r>
    <r>
      <rPr>
        <b/>
        <sz val="11"/>
        <color theme="1"/>
        <rFont val="ＭＳ ゴシック"/>
        <family val="3"/>
        <charset val="128"/>
      </rPr>
      <t>)</t>
    </r>
    <rPh sb="0" eb="2">
      <t>ショリ</t>
    </rPh>
    <rPh sb="2" eb="5">
      <t>クイキナイ</t>
    </rPh>
    <phoneticPr fontId="4"/>
  </si>
  <si>
    <t>－</t>
    <phoneticPr fontId="4"/>
  </si>
  <si>
    <t>類似団体平均値（平均値）</t>
    <phoneticPr fontId="4"/>
  </si>
  <si>
    <t>【】</t>
    <phoneticPr fontId="4"/>
  </si>
  <si>
    <t>令和6年度全国平均</t>
    <rPh sb="0" eb="2">
      <t>レイワ</t>
    </rPh>
    <rPh sb="3" eb="5">
      <t>ネンド</t>
    </rPh>
    <phoneticPr fontId="4"/>
  </si>
  <si>
    <t>分析欄</t>
    <rPh sb="0" eb="2">
      <t>ブンセキ</t>
    </rPh>
    <rPh sb="2" eb="3">
      <t>ラン</t>
    </rPh>
    <phoneticPr fontId="4"/>
  </si>
  <si>
    <t>1. 経営の健全性・効率性</t>
    <phoneticPr fontId="4"/>
  </si>
  <si>
    <t>1. 経営の健全性・効率性について</t>
    <phoneticPr fontId="4"/>
  </si>
  <si>
    <t>2. 老朽化の状況について</t>
    <phoneticPr fontId="4"/>
  </si>
  <si>
    <t>2. 老朽化の状況</t>
    <phoneticPr fontId="4"/>
  </si>
  <si>
    <t>全体総括</t>
    <rPh sb="0" eb="2">
      <t>ゼンタイ</t>
    </rPh>
    <rPh sb="2" eb="4">
      <t>ソウカツ</t>
    </rPh>
    <phoneticPr fontId="4"/>
  </si>
  <si>
    <t>※　「経常収支比率」、「累積欠損金比率」、「流動比率」、「有形固定資産減価償却率」及び「管渠老朽化率」については、法非適用企業では算出できないため、法適用企業のみの類似団体平均値及び全国平均を算出しています。</t>
    <rPh sb="3" eb="5">
      <t>ケイジョウ</t>
    </rPh>
    <rPh sb="5" eb="7">
      <t>シュウシ</t>
    </rPh>
    <rPh sb="7" eb="9">
      <t>ヒリツ</t>
    </rPh>
    <rPh sb="12" eb="14">
      <t>ルイセキ</t>
    </rPh>
    <rPh sb="14" eb="17">
      <t>ケッソンキン</t>
    </rPh>
    <rPh sb="17" eb="19">
      <t>ヒリツ</t>
    </rPh>
    <rPh sb="22" eb="24">
      <t>リュウドウ</t>
    </rPh>
    <rPh sb="24" eb="26">
      <t>ヒリツ</t>
    </rPh>
    <rPh sb="29" eb="31">
      <t>ユウケイ</t>
    </rPh>
    <rPh sb="31" eb="35">
      <t>コテイシサン</t>
    </rPh>
    <rPh sb="35" eb="37">
      <t>ゲンカ</t>
    </rPh>
    <rPh sb="37" eb="39">
      <t>ショウキャク</t>
    </rPh>
    <rPh sb="39" eb="40">
      <t>リツ</t>
    </rPh>
    <rPh sb="41" eb="42">
      <t>オヨ</t>
    </rPh>
    <rPh sb="44" eb="46">
      <t>カンキョ</t>
    </rPh>
    <rPh sb="46" eb="49">
      <t>ロウキュウカ</t>
    </rPh>
    <rPh sb="49" eb="50">
      <t>リツ</t>
    </rPh>
    <rPh sb="57" eb="59">
      <t>ホウヒ</t>
    </rPh>
    <rPh sb="59" eb="61">
      <t>テキヨウ</t>
    </rPh>
    <rPh sb="61" eb="63">
      <t>キギョウ</t>
    </rPh>
    <rPh sb="65" eb="67">
      <t>サンシュツ</t>
    </rPh>
    <rPh sb="74" eb="77">
      <t>ホウテキヨウ</t>
    </rPh>
    <rPh sb="77" eb="79">
      <t>キギョウ</t>
    </rPh>
    <rPh sb="82" eb="84">
      <t>ルイジ</t>
    </rPh>
    <rPh sb="84" eb="86">
      <t>ダンタイ</t>
    </rPh>
    <rPh sb="86" eb="88">
      <t>ヘイキン</t>
    </rPh>
    <rPh sb="88" eb="89">
      <t>アタイ</t>
    </rPh>
    <rPh sb="89" eb="90">
      <t>オヨ</t>
    </rPh>
    <rPh sb="91" eb="93">
      <t>ゼンコク</t>
    </rPh>
    <rPh sb="93" eb="95">
      <t>ヘイキン</t>
    </rPh>
    <rPh sb="96" eb="98">
      <t>サンシュツ</t>
    </rPh>
    <phoneticPr fontId="4"/>
  </si>
  <si>
    <t>全国平均</t>
    <rPh sb="0" eb="2">
      <t>ゼンコク</t>
    </rPh>
    <rPh sb="2" eb="4">
      <t>ヘイキン</t>
    </rPh>
    <phoneticPr fontId="4"/>
  </si>
  <si>
    <t>1①</t>
  </si>
  <si>
    <t>1②</t>
  </si>
  <si>
    <t>1③</t>
  </si>
  <si>
    <t>1④</t>
  </si>
  <si>
    <t>1⑤</t>
  </si>
  <si>
    <t>1⑥</t>
  </si>
  <si>
    <t>1⑦</t>
    <phoneticPr fontId="4"/>
  </si>
  <si>
    <t>1⑧</t>
    <phoneticPr fontId="4"/>
  </si>
  <si>
    <t>2①</t>
  </si>
  <si>
    <t>2②</t>
  </si>
  <si>
    <t>2③</t>
  </si>
  <si>
    <t>下水道事業(法適用)</t>
    <rPh sb="3" eb="5">
      <t>ジギョウ</t>
    </rPh>
    <rPh sb="6" eb="7">
      <t>ホウ</t>
    </rPh>
    <rPh sb="7" eb="9">
      <t>テキヨウ</t>
    </rPh>
    <phoneticPr fontId="4"/>
  </si>
  <si>
    <t>項番</t>
    <rPh sb="0" eb="2">
      <t>コウバン</t>
    </rPh>
    <phoneticPr fontId="4"/>
  </si>
  <si>
    <t>大項目</t>
    <rPh sb="0" eb="3">
      <t>ダイコウモク</t>
    </rPh>
    <phoneticPr fontId="4"/>
  </si>
  <si>
    <t>年度</t>
    <rPh sb="0" eb="2">
      <t>ネンド</t>
    </rPh>
    <phoneticPr fontId="4"/>
  </si>
  <si>
    <t>団体CD</t>
    <rPh sb="0" eb="2">
      <t>ダンタイ</t>
    </rPh>
    <phoneticPr fontId="4"/>
  </si>
  <si>
    <t>業務CD</t>
    <rPh sb="0" eb="2">
      <t>ギョウム</t>
    </rPh>
    <phoneticPr fontId="4"/>
  </si>
  <si>
    <t>業種CD</t>
    <rPh sb="0" eb="2">
      <t>ギョウシュ</t>
    </rPh>
    <phoneticPr fontId="4"/>
  </si>
  <si>
    <t>事業CD</t>
    <rPh sb="0" eb="2">
      <t>ジギョウ</t>
    </rPh>
    <phoneticPr fontId="4"/>
  </si>
  <si>
    <t>施設CD</t>
    <rPh sb="0" eb="2">
      <t>シセツ</t>
    </rPh>
    <phoneticPr fontId="4"/>
  </si>
  <si>
    <t>基本情報</t>
    <rPh sb="0" eb="2">
      <t>キホン</t>
    </rPh>
    <rPh sb="2" eb="4">
      <t>ジョウホウ</t>
    </rPh>
    <phoneticPr fontId="4"/>
  </si>
  <si>
    <t>1. 経営の健全性・効率性</t>
    <rPh sb="3" eb="5">
      <t>ケイエイ</t>
    </rPh>
    <rPh sb="6" eb="9">
      <t>ケンゼンセイ</t>
    </rPh>
    <rPh sb="10" eb="12">
      <t>コウリツ</t>
    </rPh>
    <rPh sb="12" eb="13">
      <t>セイ</t>
    </rPh>
    <phoneticPr fontId="4"/>
  </si>
  <si>
    <t>中項目</t>
    <rPh sb="0" eb="1">
      <t>チュウ</t>
    </rPh>
    <rPh sb="1" eb="3">
      <t>コウモク</t>
    </rPh>
    <phoneticPr fontId="4"/>
  </si>
  <si>
    <t>①経常収支比率(％)</t>
    <phoneticPr fontId="4"/>
  </si>
  <si>
    <t>②累積欠損金比率(％)</t>
    <phoneticPr fontId="4"/>
  </si>
  <si>
    <t>③流動比率(％)</t>
    <rPh sb="1" eb="3">
      <t>リュウドウ</t>
    </rPh>
    <rPh sb="3" eb="5">
      <t>ヒリツ</t>
    </rPh>
    <phoneticPr fontId="4"/>
  </si>
  <si>
    <t>④企業債残高対事業規模比率(％)</t>
    <phoneticPr fontId="4"/>
  </si>
  <si>
    <t>⑤経費回収率(％)</t>
    <phoneticPr fontId="4"/>
  </si>
  <si>
    <t>⑥汚水処理原価(円)</t>
    <rPh sb="1" eb="3">
      <t>オスイ</t>
    </rPh>
    <rPh sb="3" eb="5">
      <t>ショリ</t>
    </rPh>
    <rPh sb="5" eb="7">
      <t>ゲンカ</t>
    </rPh>
    <rPh sb="8" eb="9">
      <t>エン</t>
    </rPh>
    <phoneticPr fontId="4"/>
  </si>
  <si>
    <t>⑦施設利用率(％)</t>
    <rPh sb="1" eb="3">
      <t>シセツ</t>
    </rPh>
    <rPh sb="3" eb="6">
      <t>リヨウリツ</t>
    </rPh>
    <phoneticPr fontId="4"/>
  </si>
  <si>
    <t>⑧水洗化率(％)</t>
    <phoneticPr fontId="4"/>
  </si>
  <si>
    <t>①有形固定資産減価償却率(％)</t>
    <rPh sb="1" eb="3">
      <t>ユウケイ</t>
    </rPh>
    <rPh sb="3" eb="5">
      <t>コテイ</t>
    </rPh>
    <rPh sb="5" eb="7">
      <t>シサン</t>
    </rPh>
    <rPh sb="7" eb="9">
      <t>ゲンカ</t>
    </rPh>
    <rPh sb="9" eb="11">
      <t>ショウキャク</t>
    </rPh>
    <rPh sb="11" eb="12">
      <t>リツ</t>
    </rPh>
    <phoneticPr fontId="4"/>
  </si>
  <si>
    <t>②管渠老朽化率(％)</t>
    <phoneticPr fontId="4"/>
  </si>
  <si>
    <t>③管渠改善率(％)</t>
    <phoneticPr fontId="4"/>
  </si>
  <si>
    <t>小項目</t>
    <rPh sb="0" eb="3">
      <t>ショウコウモク</t>
    </rPh>
    <phoneticPr fontId="4"/>
  </si>
  <si>
    <t>都道府県名</t>
    <rPh sb="0" eb="4">
      <t>トドウフケン</t>
    </rPh>
    <rPh sb="4" eb="5">
      <t>メイ</t>
    </rPh>
    <phoneticPr fontId="4"/>
  </si>
  <si>
    <t>法適・法非適</t>
    <rPh sb="0" eb="1">
      <t>ホウ</t>
    </rPh>
    <rPh sb="1" eb="2">
      <t>テキ</t>
    </rPh>
    <rPh sb="3" eb="4">
      <t>ホウ</t>
    </rPh>
    <rPh sb="4" eb="5">
      <t>ヒ</t>
    </rPh>
    <rPh sb="5" eb="6">
      <t>テキ</t>
    </rPh>
    <phoneticPr fontId="4"/>
  </si>
  <si>
    <t>業種名称</t>
    <rPh sb="0" eb="2">
      <t>ギョウシュ</t>
    </rPh>
    <rPh sb="2" eb="4">
      <t>メイショウ</t>
    </rPh>
    <phoneticPr fontId="4"/>
  </si>
  <si>
    <t>事業名称</t>
    <rPh sb="0" eb="2">
      <t>ジギョウ</t>
    </rPh>
    <rPh sb="2" eb="4">
      <t>メイショウ</t>
    </rPh>
    <phoneticPr fontId="4"/>
  </si>
  <si>
    <t>類似団体</t>
    <rPh sb="0" eb="2">
      <t>ルイジ</t>
    </rPh>
    <rPh sb="2" eb="4">
      <t>ダンタイ</t>
    </rPh>
    <phoneticPr fontId="4"/>
  </si>
  <si>
    <t>資金不足比率</t>
    <rPh sb="0" eb="2">
      <t>シキン</t>
    </rPh>
    <rPh sb="2" eb="4">
      <t>フソク</t>
    </rPh>
    <rPh sb="4" eb="6">
      <t>ヒリツ</t>
    </rPh>
    <phoneticPr fontId="4"/>
  </si>
  <si>
    <t>自己資本構成比率</t>
    <rPh sb="0" eb="2">
      <t>ジコ</t>
    </rPh>
    <rPh sb="2" eb="4">
      <t>シホン</t>
    </rPh>
    <rPh sb="4" eb="6">
      <t>コウセイ</t>
    </rPh>
    <rPh sb="6" eb="8">
      <t>ヒリツ</t>
    </rPh>
    <phoneticPr fontId="4"/>
  </si>
  <si>
    <t>普及率</t>
    <rPh sb="0" eb="2">
      <t>フキュウ</t>
    </rPh>
    <rPh sb="2" eb="3">
      <t>リツ</t>
    </rPh>
    <phoneticPr fontId="4"/>
  </si>
  <si>
    <t>有収率</t>
    <rPh sb="0" eb="1">
      <t>ユウ</t>
    </rPh>
    <rPh sb="1" eb="3">
      <t>シュウリツ</t>
    </rPh>
    <phoneticPr fontId="4"/>
  </si>
  <si>
    <t>1ヶ月20㎥当たり家庭料金</t>
    <rPh sb="2" eb="3">
      <t>ゲツ</t>
    </rPh>
    <rPh sb="6" eb="7">
      <t>ア</t>
    </rPh>
    <rPh sb="9" eb="11">
      <t>カテイ</t>
    </rPh>
    <rPh sb="11" eb="13">
      <t>リョウキン</t>
    </rPh>
    <phoneticPr fontId="4"/>
  </si>
  <si>
    <t>人口</t>
    <rPh sb="0" eb="2">
      <t>ジンコウ</t>
    </rPh>
    <phoneticPr fontId="4"/>
  </si>
  <si>
    <t>面積</t>
    <rPh sb="0" eb="2">
      <t>メンセキ</t>
    </rPh>
    <phoneticPr fontId="4"/>
  </si>
  <si>
    <t>人口密度</t>
    <rPh sb="0" eb="2">
      <t>ジンコウ</t>
    </rPh>
    <rPh sb="2" eb="4">
      <t>ミツド</t>
    </rPh>
    <phoneticPr fontId="4"/>
  </si>
  <si>
    <t>処理区域内人口</t>
  </si>
  <si>
    <t>処理区域面積</t>
  </si>
  <si>
    <t>処理区域内人口密度</t>
  </si>
  <si>
    <t>比率(N-4)</t>
    <rPh sb="0" eb="2">
      <t>ヒリツ</t>
    </rPh>
    <phoneticPr fontId="4"/>
  </si>
  <si>
    <t>比率(N-3)</t>
    <rPh sb="0" eb="2">
      <t>ヒリツ</t>
    </rPh>
    <phoneticPr fontId="4"/>
  </si>
  <si>
    <t>比率(N-2)</t>
    <rPh sb="0" eb="2">
      <t>ヒリツ</t>
    </rPh>
    <phoneticPr fontId="4"/>
  </si>
  <si>
    <t>比率(N-1)</t>
    <rPh sb="0" eb="2">
      <t>ヒリツ</t>
    </rPh>
    <phoneticPr fontId="4"/>
  </si>
  <si>
    <t>比率(N)</t>
    <rPh sb="0" eb="2">
      <t>ヒリツ</t>
    </rPh>
    <phoneticPr fontId="4"/>
  </si>
  <si>
    <t>類似団体平均(N-4)</t>
  </si>
  <si>
    <t>類似団体平均(N-3)</t>
  </si>
  <si>
    <t>類似団体平均(N-2)</t>
  </si>
  <si>
    <t>類似団体平均(N-1)</t>
  </si>
  <si>
    <t>類似団体平均(N)</t>
  </si>
  <si>
    <t>全国平均</t>
  </si>
  <si>
    <t>参照用</t>
    <rPh sb="0" eb="3">
      <t>サンショウヨウ</t>
    </rPh>
    <phoneticPr fontId="4"/>
  </si>
  <si>
    <t>岡山県　新庄村</t>
  </si>
  <si>
    <t>法適用</t>
  </si>
  <si>
    <t>下水道事業</t>
  </si>
  <si>
    <t>特定地域生活排水処理</t>
  </si>
  <si>
    <t>K2</t>
  </si>
  <si>
    <t>非設置</t>
  </si>
  <si>
    <t>-</t>
  </si>
  <si>
    <t>Ｎ－４年度</t>
    <rPh sb="3" eb="5">
      <t>ネンド</t>
    </rPh>
    <phoneticPr fontId="4"/>
  </si>
  <si>
    <t>Ｎ－３年度</t>
    <rPh sb="3" eb="5">
      <t>ネンド</t>
    </rPh>
    <phoneticPr fontId="4"/>
  </si>
  <si>
    <t>Ｎ－２年度</t>
    <rPh sb="3" eb="5">
      <t>ネンド</t>
    </rPh>
    <phoneticPr fontId="4"/>
  </si>
  <si>
    <t>Ｎ－１年度</t>
    <rPh sb="3" eb="5">
      <t>ネンド</t>
    </rPh>
    <phoneticPr fontId="4"/>
  </si>
  <si>
    <t>Ｎ年度</t>
    <rPh sb="1" eb="3">
      <t>ネンド</t>
    </rPh>
    <phoneticPr fontId="4"/>
  </si>
  <si>
    <t>←年数補正</t>
    <rPh sb="1" eb="3">
      <t>ネンスウ</t>
    </rPh>
    <rPh sb="3" eb="5">
      <t>ホセイ</t>
    </rPh>
    <phoneticPr fontId="4"/>
  </si>
  <si>
    <t>←日数補正</t>
    <rPh sb="1" eb="3">
      <t>ニッスウ</t>
    </rPh>
    <rPh sb="3" eb="5">
      <t>ホセイ</t>
    </rPh>
    <phoneticPr fontId="4"/>
  </si>
  <si>
    <t>"R"yy</t>
    <phoneticPr fontId="4"/>
  </si>
  <si>
    <t>←書式設定</t>
    <rPh sb="1" eb="3">
      <t>ショシキ</t>
    </rPh>
    <rPh sb="3" eb="5">
      <t>セッテイ</t>
    </rPh>
    <phoneticPr fontId="4"/>
  </si>
  <si>
    <t>浄化槽ブロワーの修繕は増加傾向にある。修繕記録を確認し、適宜老朽化状況を把握して修繕を行う。また、必要に応じて、ブロワーの修繕ではなく交換も行う。</t>
    <phoneticPr fontId="4"/>
  </si>
  <si>
    <t>現在の時点で事業は赤字であり、人口減少に伴い浄化槽使用人口の減少は確実である。現在の料金体系では修繕料の確保が困難になる可能性が高く、使用料改定の検討、効率的な修繕を行うことが重要である。</t>
    <phoneticPr fontId="4"/>
  </si>
  <si>
    <t>①経常収支比率
令和5年度と比較して上昇傾向にあり、使用料改定の検討や経費の削減に取り組む必要がある。
②累積欠損金比率
令和6年度においては発生していない。
③流動比率
類似団体平均値と比較して乖離は見られるが、起債の償還が要因として考えられる。今後は償還金の減少とともに改善していく見込みである。
④企業債残高対事業規模比率
一般会計が負担しているため現在は0％である。
⑤経費回収率
100％を下回っているため、使用料改定の検討や経費の削減に取り組む必要がある。
⑥汚水処理原価
令和5年度と比較して大幅な減少がみられるが、修繕等が少なかったためと考えられる。人口減少が当該指標に大きく影響しているため、今後は上昇傾向にあると思われる。
⑦施設利用率
人口減少の進行により、当該指標が低下したと考えられ、今後も減少していく見込みである。
⑧水洗化率
自治体の行う浄化槽設置が終了しているため、今後は大幅な上昇はないと思われる。人口動態によってどのように数値が変動するか注視したい。</t>
    <rPh sb="18" eb="20">
      <t>ジョウショウ</t>
    </rPh>
    <rPh sb="20" eb="22">
      <t>ケイコウ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</si>
</sst>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△&quot;#,##0"/>
    <numFmt numFmtId="177" formatCode="#,##0.00;&quot;△&quot;#,##0.00"/>
    <numFmt numFmtId="178" formatCode="#,##0.00;&quot;△&quot;#,##0.00;&quot;-&quot;"/>
    <numFmt numFmtId="179" formatCode="0.00_);[Red]\(0.00\)"/>
    <numFmt numFmtId="180" formatCode="&quot;R&quot;yy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0"/>
      <name val="ＭＳ Ｐゴシック"/>
      <family val="2"/>
      <charset val="128"/>
    </font>
    <font>
      <b/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b/>
      <sz val="24"/>
      <color theme="1"/>
      <name val="ＭＳ ゴシック"/>
      <family val="3"/>
      <charset val="128"/>
    </font>
    <font>
      <b/>
      <vertAlign val="superscript"/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1"/>
      <color rgb="FF3366FF"/>
      <name val="ＭＳ ゴシック"/>
      <family val="3"/>
      <charset val="128"/>
    </font>
    <font>
      <b/>
      <vertAlign val="superscript"/>
      <sz val="12"/>
      <color theme="1"/>
      <name val="ＭＳ ゴシック"/>
      <family val="3"/>
      <charset val="128"/>
    </font>
    <font>
      <b/>
      <sz val="11"/>
      <color rgb="FFFF5050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9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CD5B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Protection="1">
      <alignment vertical="center"/>
      <protection hidden="1"/>
    </xf>
    <xf numFmtId="0" fontId="2" fillId="0" borderId="0" xfId="0" applyFont="1">
      <alignment vertical="center"/>
    </xf>
    <xf numFmtId="0" fontId="0" fillId="3" borderId="2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2" xfId="0" applyFill="1" applyBorder="1" applyAlignment="1">
      <alignment vertical="center" shrinkToFit="1"/>
    </xf>
    <xf numFmtId="0" fontId="0" fillId="4" borderId="2" xfId="0" applyFill="1" applyBorder="1" applyAlignment="1">
      <alignment vertical="center" shrinkToFit="1"/>
    </xf>
    <xf numFmtId="177" fontId="0" fillId="4" borderId="2" xfId="1" applyNumberFormat="1" applyFont="1" applyFill="1" applyBorder="1" applyAlignment="1">
      <alignment vertical="center" shrinkToFit="1"/>
    </xf>
    <xf numFmtId="178" fontId="0" fillId="4" borderId="2" xfId="1" applyNumberFormat="1" applyFont="1" applyFill="1" applyBorder="1" applyAlignment="1">
      <alignment vertical="center" shrinkToFit="1"/>
    </xf>
    <xf numFmtId="49" fontId="0" fillId="0" borderId="0" xfId="0" applyNumberFormat="1" applyAlignment="1">
      <alignment vertical="center" shrinkToFit="1"/>
    </xf>
    <xf numFmtId="0" fontId="0" fillId="0" borderId="2" xfId="0" applyBorder="1" applyAlignment="1">
      <alignment vertical="center" shrinkToFit="1"/>
    </xf>
    <xf numFmtId="177" fontId="0" fillId="0" borderId="2" xfId="1" applyNumberFormat="1" applyFont="1" applyBorder="1" applyAlignment="1">
      <alignment vertical="center" shrinkToFit="1"/>
    </xf>
    <xf numFmtId="179" fontId="0" fillId="0" borderId="0" xfId="0" applyNumberFormat="1">
      <alignment vertical="center"/>
    </xf>
    <xf numFmtId="0" fontId="0" fillId="5" borderId="2" xfId="0" applyFill="1" applyBorder="1">
      <alignment vertical="center"/>
    </xf>
    <xf numFmtId="180" fontId="0" fillId="0" borderId="2" xfId="0" applyNumberFormat="1" applyBorder="1">
      <alignment vertical="center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7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177" fontId="5" fillId="0" borderId="2" xfId="0" applyNumberFormat="1" applyFont="1" applyBorder="1" applyAlignment="1" applyProtection="1">
      <alignment horizontal="center" vertical="center"/>
      <protection hidden="1"/>
    </xf>
    <xf numFmtId="176" fontId="5" fillId="0" borderId="2" xfId="0" applyNumberFormat="1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 shrinkToFit="1"/>
      <protection hidden="1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/>
      <protection hidden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6"/>
          <c:y val="0.15806945669028458"/>
          <c:w val="0.8602616255212191"/>
          <c:h val="0.59227544473607452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データ!$EE$6:$EI$6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8E-445E-B471-47262A0AC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081920"/>
        <c:axId val="214084224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データ!$EJ$6:$EN$6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8E-445E-B471-47262A0AC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081920"/>
        <c:axId val="214084224"/>
      </c:lineChart>
      <c:dateAx>
        <c:axId val="214081920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214084224"/>
        <c:crosses val="autoZero"/>
        <c:auto val="1"/>
        <c:lblOffset val="100"/>
        <c:baseTimeUnit val="years"/>
      </c:dateAx>
      <c:valAx>
        <c:axId val="214084224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214081920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59"/>
          <c:y val="0.15806945669028433"/>
          <c:w val="0.8602616255212191"/>
          <c:h val="0.55934438738399972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データ!$Y$6:$AC$6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97.77</c:v>
                </c:pt>
                <c:pt idx="4">
                  <c:v>128.30000000000001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96-44F3-9CE2-A97388644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610880"/>
        <c:axId val="218299008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データ!$AD$6:$AH$6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96.95</c:v>
                </c:pt>
                <c:pt idx="4">
                  <c:v>99.24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96-44F3-9CE2-A97388644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610880"/>
        <c:axId val="218299008"/>
      </c:lineChart>
      <c:dateAx>
        <c:axId val="217610880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218299008"/>
        <c:crosses val="autoZero"/>
        <c:auto val="1"/>
        <c:lblOffset val="100"/>
        <c:baseTimeUnit val="years"/>
      </c:dateAx>
      <c:valAx>
        <c:axId val="218299008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217610880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9227544473607452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データ!$DI$6:$DM$6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56.93</c:v>
                </c:pt>
                <c:pt idx="4">
                  <c:v>59.97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E6-458F-B325-ED678614B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228672"/>
        <c:axId val="73230592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データ!$DN$6:$DR$6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26.92</c:v>
                </c:pt>
                <c:pt idx="4">
                  <c:v>27.57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E6-458F-B325-ED678614B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228672"/>
        <c:axId val="73230592"/>
      </c:lineChart>
      <c:dateAx>
        <c:axId val="73228672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3230592"/>
        <c:crosses val="autoZero"/>
        <c:auto val="1"/>
        <c:lblOffset val="100"/>
        <c:baseTimeUnit val="years"/>
      </c:dateAx>
      <c:valAx>
        <c:axId val="73230592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228672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4"/>
          <c:y val="0.15806945669028452"/>
          <c:w val="0.8602616255212191"/>
          <c:h val="0.59227544473607452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データ!$DT$6:$DX$6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91-44AB-BAEC-802338465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240576"/>
        <c:axId val="73242496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データ!$DY$6:$EC$6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91-44AB-BAEC-802338465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240576"/>
        <c:axId val="73242496"/>
      </c:lineChart>
      <c:dateAx>
        <c:axId val="73240576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3242496"/>
        <c:crosses val="autoZero"/>
        <c:auto val="1"/>
        <c:lblOffset val="100"/>
        <c:baseTimeUnit val="years"/>
      </c:dateAx>
      <c:valAx>
        <c:axId val="73242496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240576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121" l="0.70000000000000062" r="0.70000000000000062" t="0.7500000000000112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データ!$AJ$6:$AN$6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#,##0.00;&quot;△&quot;#,##0.00">
                  <c:v>0</c:v>
                </c:pt>
                <c:pt idx="4" formatCode="#,##0.00;&quot;△&quot;#,##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FB-4242-8677-A43EE92F0F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256320"/>
        <c:axId val="73258496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データ!$AO$6:$AS$6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91.33</c:v>
                </c:pt>
                <c:pt idx="4">
                  <c:v>89.91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FB-4242-8677-A43EE92F0F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256320"/>
        <c:axId val="73258496"/>
      </c:lineChart>
      <c:dateAx>
        <c:axId val="73256320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3258496"/>
        <c:crosses val="autoZero"/>
        <c:auto val="1"/>
        <c:lblOffset val="100"/>
        <c:baseTimeUnit val="years"/>
      </c:dateAx>
      <c:valAx>
        <c:axId val="73258496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256320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データ!$AU$6:$AY$6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35.44</c:v>
                </c:pt>
                <c:pt idx="4">
                  <c:v>85.15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1B-45C6-9773-51BB3D185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37856"/>
        <c:axId val="73348224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データ!$AZ$6:$BD$6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126.97</c:v>
                </c:pt>
                <c:pt idx="4">
                  <c:v>103.61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1B-45C6-9773-51BB3D185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337856"/>
        <c:axId val="73348224"/>
      </c:lineChart>
      <c:dateAx>
        <c:axId val="73337856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3348224"/>
        <c:crosses val="autoZero"/>
        <c:auto val="1"/>
        <c:lblOffset val="100"/>
        <c:baseTimeUnit val="years"/>
      </c:dateAx>
      <c:valAx>
        <c:axId val="73348224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337856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データ!$BF$6:$BJ$6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#,##0.00;&quot;△&quot;#,##0.00">
                  <c:v>0</c:v>
                </c:pt>
                <c:pt idx="4" formatCode="#,##0.00;&quot;△&quot;#,##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8-48B4-9DD6-3507A947D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66144"/>
        <c:axId val="73368320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データ!$BK$6:$BO$6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338.47</c:v>
                </c:pt>
                <c:pt idx="4">
                  <c:v>368.83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88-48B4-9DD6-3507A947D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366144"/>
        <c:axId val="73368320"/>
      </c:lineChart>
      <c:dateAx>
        <c:axId val="73366144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3368320"/>
        <c:crosses val="autoZero"/>
        <c:auto val="1"/>
        <c:lblOffset val="100"/>
        <c:baseTimeUnit val="years"/>
      </c:dateAx>
      <c:valAx>
        <c:axId val="73368320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366144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データ!$BQ$6:$BU$6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29.52</c:v>
                </c:pt>
                <c:pt idx="4">
                  <c:v>41.94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88-4FB0-8751-2219B5197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94432"/>
        <c:axId val="74809728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データ!$BV$6:$BZ$6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56.06</c:v>
                </c:pt>
                <c:pt idx="4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88-4FB0-8751-2219B5197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394432"/>
        <c:axId val="74809728"/>
      </c:lineChart>
      <c:dateAx>
        <c:axId val="73394432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74809728"/>
        <c:crosses val="autoZero"/>
        <c:auto val="1"/>
        <c:lblOffset val="100"/>
        <c:baseTimeUnit val="years"/>
      </c:dateAx>
      <c:valAx>
        <c:axId val="74809728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73394432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データ!$CB$6:$CF$6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554.02</c:v>
                </c:pt>
                <c:pt idx="4">
                  <c:v>397.96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B9-4046-8E2C-8F3D92503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63936"/>
        <c:axId val="139874304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データ!$CG$6:$CK$6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304.36</c:v>
                </c:pt>
                <c:pt idx="4">
                  <c:v>325.45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DB9-4046-8E2C-8F3D92503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863936"/>
        <c:axId val="139874304"/>
      </c:lineChart>
      <c:dateAx>
        <c:axId val="139863936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139874304"/>
        <c:crosses val="autoZero"/>
        <c:auto val="1"/>
        <c:lblOffset val="100"/>
        <c:baseTimeUnit val="years"/>
      </c:dateAx>
      <c:valAx>
        <c:axId val="139874304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139863936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データ!$CM$6:$CQ$6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43.14</c:v>
                </c:pt>
                <c:pt idx="4">
                  <c:v>41.51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C1-4B26-9596-3892D4128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96320"/>
        <c:axId val="139898240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データ!$CR$6:$CV$6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54.08</c:v>
                </c:pt>
                <c:pt idx="4">
                  <c:v>52.59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C1-4B26-9596-3892D4128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896320"/>
        <c:axId val="139898240"/>
      </c:lineChart>
      <c:dateAx>
        <c:axId val="139896320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139898240"/>
        <c:crosses val="autoZero"/>
        <c:auto val="1"/>
        <c:lblOffset val="100"/>
        <c:baseTimeUnit val="years"/>
      </c:dateAx>
      <c:valAx>
        <c:axId val="139898240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139896320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20467581830462"/>
          <c:y val="0.15806945669028444"/>
          <c:w val="0.8602616255212191"/>
          <c:h val="0.5616603005975187"/>
        </c:manualLayout>
      </c:layout>
      <c:barChart>
        <c:barDir val="col"/>
        <c:grouping val="clustered"/>
        <c:varyColors val="0"/>
        <c:ser>
          <c:idx val="0"/>
          <c:order val="0"/>
          <c:tx>
            <c:v>当該値</c:v>
          </c:tx>
          <c:spPr>
            <a:solidFill>
              <a:srgbClr val="3366FF"/>
            </a:solidFill>
            <a:ln>
              <a:noFill/>
            </a:ln>
          </c:spPr>
          <c:invertIfNegative val="0"/>
          <c:cat>
            <c:numRef>
              <c:f>データ!$B$10:$F$10</c:f>
              <c:numCache>
                <c:formatCode>"R"yy</c:formatCode>
                <c:ptCount val="5"/>
                <c:pt idx="0">
                  <c:v>37257</c:v>
                </c:pt>
                <c:pt idx="1">
                  <c:v>37622</c:v>
                </c:pt>
                <c:pt idx="2">
                  <c:v>37988</c:v>
                </c:pt>
                <c:pt idx="3">
                  <c:v>38355</c:v>
                </c:pt>
                <c:pt idx="4">
                  <c:v>38721</c:v>
                </c:pt>
              </c:numCache>
            </c:numRef>
          </c:cat>
          <c:val>
            <c:numRef>
              <c:f>データ!$CX$6:$DB$6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75.14</c:v>
                </c:pt>
                <c:pt idx="4">
                  <c:v>76.33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6F-4ECD-8371-00A913BD1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208384"/>
        <c:axId val="202210304"/>
      </c:barChart>
      <c:lineChart>
        <c:grouping val="standard"/>
        <c:varyColors val="0"/>
        <c:ser>
          <c:idx val="1"/>
          <c:order val="1"/>
          <c:tx>
            <c:v>平均値</c:v>
          </c:tx>
          <c:spPr>
            <a:ln w="28575">
              <a:solidFill>
                <a:srgbClr val="FF5050"/>
              </a:solidFill>
            </a:ln>
          </c:spPr>
          <c:marker>
            <c:symbol val="square"/>
            <c:size val="5"/>
            <c:spPr>
              <a:solidFill>
                <a:srgbClr val="FF5050"/>
              </a:solidFill>
              <a:ln>
                <a:solidFill>
                  <a:srgbClr val="FF5050"/>
                </a:solidFill>
              </a:ln>
            </c:spPr>
          </c:marker>
          <c:val>
            <c:numRef>
              <c:f>データ!$DC$6:$DG$6</c:f>
              <c:numCache>
                <c:formatCode>#,##0.00;"△"#,##0.00;"-"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90.57</c:v>
                </c:pt>
                <c:pt idx="4">
                  <c:v>87.02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6F-4ECD-8371-00A913BD1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208384"/>
        <c:axId val="202210304"/>
      </c:lineChart>
      <c:dateAx>
        <c:axId val="202208384"/>
        <c:scaling>
          <c:orientation val="minMax"/>
        </c:scaling>
        <c:delete val="1"/>
        <c:axPos val="b"/>
        <c:numFmt formatCode="&quot;R&quot;yy" sourceLinked="1"/>
        <c:majorTickMark val="none"/>
        <c:minorTickMark val="none"/>
        <c:tickLblPos val="none"/>
        <c:crossAx val="202210304"/>
        <c:crosses val="autoZero"/>
        <c:auto val="1"/>
        <c:lblOffset val="100"/>
        <c:baseTimeUnit val="years"/>
      </c:dateAx>
      <c:valAx>
        <c:axId val="202210304"/>
        <c:scaling>
          <c:orientation val="minMax"/>
        </c:scaling>
        <c:delete val="0"/>
        <c:axPos val="l"/>
        <c:majorGridlines>
          <c:spPr>
            <a:ln>
              <a:solidFill>
                <a:srgbClr val="A6A6A6"/>
              </a:solidFill>
            </a:ln>
          </c:spPr>
        </c:majorGridlines>
        <c:numFmt formatCode="#,##0.00;&quot;△&quot;#,##0.00" sourceLinked="0"/>
        <c:majorTickMark val="none"/>
        <c:minorTickMark val="none"/>
        <c:tickLblPos val="nextTo"/>
        <c:spPr>
          <a:noFill/>
          <a:ln>
            <a:noFill/>
          </a:ln>
        </c:spPr>
        <c:crossAx val="202208384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>
            <a:solidFill>
              <a:sysClr val="window" lastClr="FFFFFF">
                <a:lumMod val="65000"/>
              </a:sysClr>
            </a:solidFill>
          </a:ln>
        </c:spPr>
      </c:dTable>
      <c:spPr>
        <a:noFill/>
        <a:ln>
          <a:solidFill>
            <a:sysClr val="window" lastClr="FFFFFF">
              <a:lumMod val="65000"/>
            </a:sysClr>
          </a:solidFill>
        </a:ln>
      </c:spPr>
    </c:plotArea>
    <c:plotVisOnly val="1"/>
    <c:dispBlanksAs val="span"/>
    <c:showDLblsOverMax val="0"/>
  </c:chart>
  <c:spPr>
    <a:noFill/>
    <a:ln>
      <a:solidFill>
        <a:sysClr val="window" lastClr="FFFFFF">
          <a:lumMod val="65000"/>
        </a:sysClr>
      </a:solidFill>
    </a:ln>
  </c:spPr>
  <c:txPr>
    <a:bodyPr/>
    <a:lstStyle/>
    <a:p>
      <a:pPr>
        <a:defRPr sz="800">
          <a:latin typeface="ＭＳ ゴシック" pitchFamily="49" charset="-128"/>
          <a:ea typeface="ＭＳ ゴシック" pitchFamily="49" charset="-128"/>
        </a:defRPr>
      </a:pPr>
      <a:endParaRPr lang="ja-JP"/>
    </a:p>
  </c:txPr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0</xdr:colOff>
      <xdr:row>62</xdr:row>
      <xdr:rowOff>0</xdr:rowOff>
    </xdr:from>
    <xdr:to>
      <xdr:col>60</xdr:col>
      <xdr:colOff>0</xdr:colOff>
      <xdr:row>78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16</xdr:row>
      <xdr:rowOff>2</xdr:rowOff>
    </xdr:from>
    <xdr:to>
      <xdr:col>16</xdr:col>
      <xdr:colOff>0</xdr:colOff>
      <xdr:row>33</xdr:row>
      <xdr:rowOff>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62</xdr:row>
      <xdr:rowOff>1</xdr:rowOff>
    </xdr:from>
    <xdr:to>
      <xdr:col>20</xdr:col>
      <xdr:colOff>0</xdr:colOff>
      <xdr:row>78</xdr:row>
      <xdr:rowOff>1</xdr:rowOff>
    </xdr:to>
    <xdr:graphicFrame macro="">
      <xdr:nvGraphicFramePr>
        <xdr:cNvPr id="4" name="グラフ 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62</xdr:row>
      <xdr:rowOff>0</xdr:rowOff>
    </xdr:from>
    <xdr:to>
      <xdr:col>40</xdr:col>
      <xdr:colOff>0</xdr:colOff>
      <xdr:row>78</xdr:row>
      <xdr:rowOff>0</xdr:rowOff>
    </xdr:to>
    <xdr:graphicFrame macro="">
      <xdr:nvGraphicFramePr>
        <xdr:cNvPr id="5" name="グラフ 1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16</xdr:col>
      <xdr:colOff>0</xdr:colOff>
      <xdr:row>17</xdr:row>
      <xdr:rowOff>70924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41960" y="275082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①経常収支比率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17</xdr:col>
      <xdr:colOff>0</xdr:colOff>
      <xdr:row>15</xdr:row>
      <xdr:rowOff>171449</xdr:rowOff>
    </xdr:from>
    <xdr:to>
      <xdr:col>31</xdr:col>
      <xdr:colOff>0</xdr:colOff>
      <xdr:row>33</xdr:row>
      <xdr:rowOff>1349</xdr:rowOff>
    </xdr:to>
    <xdr:graphicFrame macro="">
      <xdr:nvGraphicFramePr>
        <xdr:cNvPr id="7" name="グラフ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32</xdr:col>
      <xdr:colOff>0</xdr:colOff>
      <xdr:row>15</xdr:row>
      <xdr:rowOff>171449</xdr:rowOff>
    </xdr:from>
    <xdr:to>
      <xdr:col>46</xdr:col>
      <xdr:colOff>0</xdr:colOff>
      <xdr:row>33</xdr:row>
      <xdr:rowOff>1349</xdr:rowOff>
    </xdr:to>
    <xdr:graphicFrame macro="">
      <xdr:nvGraphicFramePr>
        <xdr:cNvPr id="8" name="グラフ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47</xdr:col>
      <xdr:colOff>0</xdr:colOff>
      <xdr:row>15</xdr:row>
      <xdr:rowOff>171449</xdr:rowOff>
    </xdr:from>
    <xdr:to>
      <xdr:col>61</xdr:col>
      <xdr:colOff>0</xdr:colOff>
      <xdr:row>33</xdr:row>
      <xdr:rowOff>1349</xdr:rowOff>
    </xdr:to>
    <xdr:graphicFrame macro="">
      <xdr:nvGraphicFramePr>
        <xdr:cNvPr id="9" name="グラフ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37</xdr:row>
      <xdr:rowOff>171449</xdr:rowOff>
    </xdr:from>
    <xdr:to>
      <xdr:col>16</xdr:col>
      <xdr:colOff>0</xdr:colOff>
      <xdr:row>55</xdr:row>
      <xdr:rowOff>1349</xdr:rowOff>
    </xdr:to>
    <xdr:graphicFrame macro="">
      <xdr:nvGraphicFramePr>
        <xdr:cNvPr id="10" name="グラフ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17</xdr:col>
      <xdr:colOff>0</xdr:colOff>
      <xdr:row>37</xdr:row>
      <xdr:rowOff>171449</xdr:rowOff>
    </xdr:from>
    <xdr:to>
      <xdr:col>31</xdr:col>
      <xdr:colOff>0</xdr:colOff>
      <xdr:row>55</xdr:row>
      <xdr:rowOff>1349</xdr:rowOff>
    </xdr:to>
    <xdr:graphicFrame macro="">
      <xdr:nvGraphicFramePr>
        <xdr:cNvPr id="11" name="グラフ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32</xdr:col>
      <xdr:colOff>0</xdr:colOff>
      <xdr:row>37</xdr:row>
      <xdr:rowOff>171449</xdr:rowOff>
    </xdr:from>
    <xdr:to>
      <xdr:col>46</xdr:col>
      <xdr:colOff>0</xdr:colOff>
      <xdr:row>55</xdr:row>
      <xdr:rowOff>1349</xdr:rowOff>
    </xdr:to>
    <xdr:graphicFrame macro="">
      <xdr:nvGraphicFramePr>
        <xdr:cNvPr id="12" name="グラフ 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47</xdr:col>
      <xdr:colOff>0</xdr:colOff>
      <xdr:row>37</xdr:row>
      <xdr:rowOff>171449</xdr:rowOff>
    </xdr:from>
    <xdr:to>
      <xdr:col>61</xdr:col>
      <xdr:colOff>0</xdr:colOff>
      <xdr:row>55</xdr:row>
      <xdr:rowOff>1349</xdr:rowOff>
    </xdr:to>
    <xdr:graphicFrame macro="">
      <xdr:nvGraphicFramePr>
        <xdr:cNvPr id="13" name="グラフ 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17</xdr:col>
      <xdr:colOff>0</xdr:colOff>
      <xdr:row>16</xdr:row>
      <xdr:rowOff>0</xdr:rowOff>
    </xdr:from>
    <xdr:to>
      <xdr:col>31</xdr:col>
      <xdr:colOff>0</xdr:colOff>
      <xdr:row>17</xdr:row>
      <xdr:rowOff>70924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328160" y="275082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②累積欠損金比率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32</xdr:col>
      <xdr:colOff>1</xdr:colOff>
      <xdr:row>16</xdr:row>
      <xdr:rowOff>0</xdr:rowOff>
    </xdr:from>
    <xdr:to>
      <xdr:col>46</xdr:col>
      <xdr:colOff>1</xdr:colOff>
      <xdr:row>17</xdr:row>
      <xdr:rowOff>70924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8214361" y="275082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③流動比率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47</xdr:col>
      <xdr:colOff>0</xdr:colOff>
      <xdr:row>16</xdr:row>
      <xdr:rowOff>0</xdr:rowOff>
    </xdr:from>
    <xdr:to>
      <xdr:col>61</xdr:col>
      <xdr:colOff>0</xdr:colOff>
      <xdr:row>17</xdr:row>
      <xdr:rowOff>70924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2100560" y="275082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④企業債残高対事業規模比率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16</xdr:col>
      <xdr:colOff>0</xdr:colOff>
      <xdr:row>39</xdr:row>
      <xdr:rowOff>70924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41960" y="643890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⑤経費回収率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31</xdr:col>
      <xdr:colOff>0</xdr:colOff>
      <xdr:row>39</xdr:row>
      <xdr:rowOff>70924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328160" y="643890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⑥汚水処理原価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円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32</xdr:col>
      <xdr:colOff>0</xdr:colOff>
      <xdr:row>38</xdr:row>
      <xdr:rowOff>0</xdr:rowOff>
    </xdr:from>
    <xdr:to>
      <xdr:col>46</xdr:col>
      <xdr:colOff>0</xdr:colOff>
      <xdr:row>39</xdr:row>
      <xdr:rowOff>70924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8214360" y="643890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⑦施設利用率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47</xdr:col>
      <xdr:colOff>0</xdr:colOff>
      <xdr:row>38</xdr:row>
      <xdr:rowOff>0</xdr:rowOff>
    </xdr:from>
    <xdr:to>
      <xdr:col>61</xdr:col>
      <xdr:colOff>0</xdr:colOff>
      <xdr:row>39</xdr:row>
      <xdr:rowOff>70924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2100560" y="6438900"/>
          <a:ext cx="362712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⑧水洗化率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2</xdr:col>
      <xdr:colOff>0</xdr:colOff>
      <xdr:row>62</xdr:row>
      <xdr:rowOff>0</xdr:rowOff>
    </xdr:from>
    <xdr:to>
      <xdr:col>20</xdr:col>
      <xdr:colOff>0</xdr:colOff>
      <xdr:row>63</xdr:row>
      <xdr:rowOff>70924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41960" y="10462260"/>
          <a:ext cx="466344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①有形固定資産減価償却率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22</xdr:col>
      <xdr:colOff>0</xdr:colOff>
      <xdr:row>62</xdr:row>
      <xdr:rowOff>0</xdr:rowOff>
    </xdr:from>
    <xdr:to>
      <xdr:col>40</xdr:col>
      <xdr:colOff>0</xdr:colOff>
      <xdr:row>63</xdr:row>
      <xdr:rowOff>70924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5623560" y="10462260"/>
          <a:ext cx="466344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②管渠老朽化率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42</xdr:col>
      <xdr:colOff>0</xdr:colOff>
      <xdr:row>62</xdr:row>
      <xdr:rowOff>0</xdr:rowOff>
    </xdr:from>
    <xdr:to>
      <xdr:col>60</xdr:col>
      <xdr:colOff>0</xdr:colOff>
      <xdr:row>63</xdr:row>
      <xdr:rowOff>70924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0805160" y="10462260"/>
          <a:ext cx="4663440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③管渠改善率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kumimoji="1" lang="ja-JP" altLang="en-US" sz="1100" b="1">
              <a:latin typeface="ＭＳ ゴシック" pitchFamily="49" charset="-128"/>
              <a:ea typeface="ＭＳ ゴシック" pitchFamily="49" charset="-128"/>
            </a:rPr>
            <a:t>％</a:t>
          </a:r>
          <a:r>
            <a:rPr kumimoji="1" lang="en-US" altLang="ja-JP" sz="1100" b="1">
              <a:latin typeface="ＭＳ ゴシック" pitchFamily="49" charset="-128"/>
              <a:ea typeface="ＭＳ ゴシック" pitchFamily="49" charset="-128"/>
            </a:rPr>
            <a:t>)</a:t>
          </a:r>
          <a:endParaRPr kumimoji="1" lang="ja-JP" altLang="en-US" sz="1100" b="1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13</xdr:col>
      <xdr:colOff>95503</xdr:colOff>
      <xdr:row>17</xdr:row>
      <xdr:rowOff>0</xdr:rowOff>
    </xdr:from>
    <xdr:to>
      <xdr:col>16</xdr:col>
      <xdr:colOff>0</xdr:colOff>
      <xdr:row>18</xdr:row>
      <xdr:rowOff>70924</xdr:rowOff>
    </xdr:to>
    <xdr:sp macro="" textlink="$E$85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387343" y="291846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C8043559-BB88-4DCA-AFFE-D566B8EC0B3F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【100.06】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28</xdr:col>
      <xdr:colOff>95503</xdr:colOff>
      <xdr:row>17</xdr:row>
      <xdr:rowOff>0</xdr:rowOff>
    </xdr:from>
    <xdr:to>
      <xdr:col>31</xdr:col>
      <xdr:colOff>0</xdr:colOff>
      <xdr:row>18</xdr:row>
      <xdr:rowOff>70924</xdr:rowOff>
    </xdr:to>
    <xdr:sp macro="" textlink="$F$85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273543" y="291846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A3C894E2-3388-45D4-ADA6-4E9F73F3095D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【84.61】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43</xdr:col>
      <xdr:colOff>95503</xdr:colOff>
      <xdr:row>17</xdr:row>
      <xdr:rowOff>0</xdr:rowOff>
    </xdr:from>
    <xdr:to>
      <xdr:col>46</xdr:col>
      <xdr:colOff>0</xdr:colOff>
      <xdr:row>18</xdr:row>
      <xdr:rowOff>70924</xdr:rowOff>
    </xdr:to>
    <xdr:sp macro="" textlink="$G$85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1159743" y="291846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6ABFE250-216D-4F1D-884E-B35F672AEA4E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【106.63】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58</xdr:col>
      <xdr:colOff>95503</xdr:colOff>
      <xdr:row>17</xdr:row>
      <xdr:rowOff>0</xdr:rowOff>
    </xdr:from>
    <xdr:to>
      <xdr:col>61</xdr:col>
      <xdr:colOff>0</xdr:colOff>
      <xdr:row>18</xdr:row>
      <xdr:rowOff>70924</xdr:rowOff>
    </xdr:to>
    <xdr:sp macro="" textlink="$H$85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5045943" y="291846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6EB1EC54-BD95-4EB2-90D8-8C753A0F2382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【386.06】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58</xdr:col>
      <xdr:colOff>95503</xdr:colOff>
      <xdr:row>39</xdr:row>
      <xdr:rowOff>0</xdr:rowOff>
    </xdr:from>
    <xdr:to>
      <xdr:col>61</xdr:col>
      <xdr:colOff>0</xdr:colOff>
      <xdr:row>40</xdr:row>
      <xdr:rowOff>70924</xdr:rowOff>
    </xdr:to>
    <xdr:sp macro="" textlink="$L$85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5045943" y="660654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916336ED-8125-42BA-B072-60D81F95EFF6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【84.89】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43</xdr:col>
      <xdr:colOff>95503</xdr:colOff>
      <xdr:row>39</xdr:row>
      <xdr:rowOff>0</xdr:rowOff>
    </xdr:from>
    <xdr:to>
      <xdr:col>46</xdr:col>
      <xdr:colOff>0</xdr:colOff>
      <xdr:row>40</xdr:row>
      <xdr:rowOff>70924</xdr:rowOff>
    </xdr:to>
    <xdr:sp macro="" textlink="$K$85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1159743" y="660654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301DF2C3-36FE-4204-A77F-FEFBA41BD064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【54.37】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28</xdr:col>
      <xdr:colOff>95503</xdr:colOff>
      <xdr:row>39</xdr:row>
      <xdr:rowOff>0</xdr:rowOff>
    </xdr:from>
    <xdr:to>
      <xdr:col>31</xdr:col>
      <xdr:colOff>0</xdr:colOff>
      <xdr:row>40</xdr:row>
      <xdr:rowOff>70924</xdr:rowOff>
    </xdr:to>
    <xdr:sp macro="" textlink="$J$85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273543" y="660654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48D39547-F90C-4268-B05D-B6C298FC8502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【329.31】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13</xdr:col>
      <xdr:colOff>95503</xdr:colOff>
      <xdr:row>39</xdr:row>
      <xdr:rowOff>0</xdr:rowOff>
    </xdr:from>
    <xdr:to>
      <xdr:col>16</xdr:col>
      <xdr:colOff>0</xdr:colOff>
      <xdr:row>40</xdr:row>
      <xdr:rowOff>70924</xdr:rowOff>
    </xdr:to>
    <xdr:sp macro="" textlink="$I$85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387343" y="660654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009E5594-1987-4AD2-A704-29DA18E2E108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【51.14】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17</xdr:col>
      <xdr:colOff>95503</xdr:colOff>
      <xdr:row>63</xdr:row>
      <xdr:rowOff>0</xdr:rowOff>
    </xdr:from>
    <xdr:to>
      <xdr:col>20</xdr:col>
      <xdr:colOff>0</xdr:colOff>
      <xdr:row>64</xdr:row>
      <xdr:rowOff>70924</xdr:rowOff>
    </xdr:to>
    <xdr:sp macro="" textlink="$M$85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423663" y="1062990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2505556C-F08D-48B6-BA04-75A8B91482DC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【26.38】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37</xdr:col>
      <xdr:colOff>112626</xdr:colOff>
      <xdr:row>63</xdr:row>
      <xdr:rowOff>0</xdr:rowOff>
    </xdr:from>
    <xdr:to>
      <xdr:col>40</xdr:col>
      <xdr:colOff>17123</xdr:colOff>
      <xdr:row>64</xdr:row>
      <xdr:rowOff>70924</xdr:rowOff>
    </xdr:to>
    <xdr:sp macro="" textlink="$N$85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9622386" y="1062990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8F041AD7-F6DC-40D4-902F-CB11B6BEBAB3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【-】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57</xdr:col>
      <xdr:colOff>95503</xdr:colOff>
      <xdr:row>63</xdr:row>
      <xdr:rowOff>0</xdr:rowOff>
    </xdr:from>
    <xdr:to>
      <xdr:col>60</xdr:col>
      <xdr:colOff>0</xdr:colOff>
      <xdr:row>64</xdr:row>
      <xdr:rowOff>70924</xdr:rowOff>
    </xdr:to>
    <xdr:sp macro="" textlink="$O$85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4786863" y="10629900"/>
          <a:ext cx="681737" cy="238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b">
          <a:noAutofit/>
        </a:bodyPr>
        <a:lstStyle/>
        <a:p>
          <a:pPr algn="r"/>
          <a:fld id="{EBD7D11B-3FAF-47C7-A144-8B50C4AFE8BF}" type="TxLink">
            <a:rPr kumimoji="1" lang="en-US" altLang="en-US" sz="900" b="0" i="0" u="none" strike="noStrike">
              <a:solidFill>
                <a:srgbClr val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pPr algn="r"/>
            <a:t>【-】</a:t>
          </a:fld>
          <a:endParaRPr kumimoji="1" lang="ja-JP" altLang="en-US" sz="9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Z85"/>
  <sheetViews>
    <sheetView showGridLines="0" tabSelected="1" topLeftCell="V1" zoomScaleNormal="100" workbookViewId="0">
      <selection activeCell="BL66" sqref="BL66:BZ82"/>
    </sheetView>
  </sheetViews>
  <sheetFormatPr defaultColWidth="2.6640625" defaultRowHeight="13.2" x14ac:dyDescent="0.2"/>
  <cols>
    <col min="1" max="1" width="2.6640625" customWidth="1"/>
    <col min="2" max="62" width="3.77734375" customWidth="1"/>
    <col min="64" max="78" width="3.109375" customWidth="1"/>
    <col min="79" max="79" width="4.44140625" bestFit="1" customWidth="1"/>
    <col min="81" max="82" width="4.44140625" bestFit="1" customWidth="1"/>
  </cols>
  <sheetData>
    <row r="1" spans="1:78" ht="17.2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</row>
    <row r="2" spans="1:78" ht="9.75" customHeight="1" x14ac:dyDescent="0.2">
      <c r="A2" s="2"/>
      <c r="B2" s="69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  <c r="BY2" s="69"/>
      <c r="BZ2" s="69"/>
    </row>
    <row r="3" spans="1:78" ht="9.75" customHeight="1" x14ac:dyDescent="0.2">
      <c r="A3" s="2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</row>
    <row r="4" spans="1:78" ht="9.75" customHeight="1" x14ac:dyDescent="0.2">
      <c r="A4" s="2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</row>
    <row r="5" spans="1:78" ht="9.75" customHeight="1" x14ac:dyDescent="0.2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</row>
    <row r="6" spans="1:78" ht="18.75" customHeight="1" x14ac:dyDescent="0.2">
      <c r="A6" s="2"/>
      <c r="B6" s="70" t="str">
        <f>データ!H6</f>
        <v>岡山県　新庄村</v>
      </c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</row>
    <row r="7" spans="1:78" ht="18.75" customHeight="1" x14ac:dyDescent="0.2">
      <c r="A7" s="2"/>
      <c r="B7" s="59" t="s">
        <v>1</v>
      </c>
      <c r="C7" s="59"/>
      <c r="D7" s="59"/>
      <c r="E7" s="59"/>
      <c r="F7" s="59"/>
      <c r="G7" s="59"/>
      <c r="H7" s="59"/>
      <c r="I7" s="59" t="s">
        <v>2</v>
      </c>
      <c r="J7" s="59"/>
      <c r="K7" s="59"/>
      <c r="L7" s="59"/>
      <c r="M7" s="59"/>
      <c r="N7" s="59"/>
      <c r="O7" s="59"/>
      <c r="P7" s="59" t="s">
        <v>3</v>
      </c>
      <c r="Q7" s="59"/>
      <c r="R7" s="59"/>
      <c r="S7" s="59"/>
      <c r="T7" s="59"/>
      <c r="U7" s="59"/>
      <c r="V7" s="59"/>
      <c r="W7" s="59" t="s">
        <v>4</v>
      </c>
      <c r="X7" s="59"/>
      <c r="Y7" s="59"/>
      <c r="Z7" s="59"/>
      <c r="AA7" s="59"/>
      <c r="AB7" s="59"/>
      <c r="AC7" s="59"/>
      <c r="AD7" s="59" t="s">
        <v>5</v>
      </c>
      <c r="AE7" s="59"/>
      <c r="AF7" s="59"/>
      <c r="AG7" s="59"/>
      <c r="AH7" s="59"/>
      <c r="AI7" s="59"/>
      <c r="AJ7" s="59"/>
      <c r="AK7" s="3"/>
      <c r="AL7" s="59" t="s">
        <v>6</v>
      </c>
      <c r="AM7" s="59"/>
      <c r="AN7" s="59"/>
      <c r="AO7" s="59"/>
      <c r="AP7" s="59"/>
      <c r="AQ7" s="59"/>
      <c r="AR7" s="59"/>
      <c r="AS7" s="59"/>
      <c r="AT7" s="59" t="s">
        <v>7</v>
      </c>
      <c r="AU7" s="59"/>
      <c r="AV7" s="59"/>
      <c r="AW7" s="59"/>
      <c r="AX7" s="59"/>
      <c r="AY7" s="59"/>
      <c r="AZ7" s="59"/>
      <c r="BA7" s="59"/>
      <c r="BB7" s="59" t="s">
        <v>8</v>
      </c>
      <c r="BC7" s="59"/>
      <c r="BD7" s="59"/>
      <c r="BE7" s="59"/>
      <c r="BF7" s="59"/>
      <c r="BG7" s="59"/>
      <c r="BH7" s="59"/>
      <c r="BI7" s="59"/>
      <c r="BJ7" s="3"/>
      <c r="BK7" s="3"/>
      <c r="BL7" s="62" t="s">
        <v>9</v>
      </c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4"/>
    </row>
    <row r="8" spans="1:78" ht="18.75" customHeight="1" x14ac:dyDescent="0.2">
      <c r="A8" s="2"/>
      <c r="B8" s="65" t="str">
        <f>データ!I6</f>
        <v>法適用</v>
      </c>
      <c r="C8" s="65"/>
      <c r="D8" s="65"/>
      <c r="E8" s="65"/>
      <c r="F8" s="65"/>
      <c r="G8" s="65"/>
      <c r="H8" s="65"/>
      <c r="I8" s="65" t="str">
        <f>データ!J6</f>
        <v>下水道事業</v>
      </c>
      <c r="J8" s="65"/>
      <c r="K8" s="65"/>
      <c r="L8" s="65"/>
      <c r="M8" s="65"/>
      <c r="N8" s="65"/>
      <c r="O8" s="65"/>
      <c r="P8" s="65" t="str">
        <f>データ!K6</f>
        <v>特定地域生活排水処理</v>
      </c>
      <c r="Q8" s="65"/>
      <c r="R8" s="65"/>
      <c r="S8" s="65"/>
      <c r="T8" s="65"/>
      <c r="U8" s="65"/>
      <c r="V8" s="65"/>
      <c r="W8" s="65" t="str">
        <f>データ!L6</f>
        <v>K2</v>
      </c>
      <c r="X8" s="65"/>
      <c r="Y8" s="65"/>
      <c r="Z8" s="65"/>
      <c r="AA8" s="65"/>
      <c r="AB8" s="65"/>
      <c r="AC8" s="65"/>
      <c r="AD8" s="66" t="str">
        <f>データ!$M$6</f>
        <v>非設置</v>
      </c>
      <c r="AE8" s="66"/>
      <c r="AF8" s="66"/>
      <c r="AG8" s="66"/>
      <c r="AH8" s="66"/>
      <c r="AI8" s="66"/>
      <c r="AJ8" s="66"/>
      <c r="AK8" s="3"/>
      <c r="AL8" s="54">
        <f>データ!S6</f>
        <v>793</v>
      </c>
      <c r="AM8" s="54"/>
      <c r="AN8" s="54"/>
      <c r="AO8" s="54"/>
      <c r="AP8" s="54"/>
      <c r="AQ8" s="54"/>
      <c r="AR8" s="54"/>
      <c r="AS8" s="54"/>
      <c r="AT8" s="53">
        <f>データ!T6</f>
        <v>67.11</v>
      </c>
      <c r="AU8" s="53"/>
      <c r="AV8" s="53"/>
      <c r="AW8" s="53"/>
      <c r="AX8" s="53"/>
      <c r="AY8" s="53"/>
      <c r="AZ8" s="53"/>
      <c r="BA8" s="53"/>
      <c r="BB8" s="53">
        <f>データ!U6</f>
        <v>11.82</v>
      </c>
      <c r="BC8" s="53"/>
      <c r="BD8" s="53"/>
      <c r="BE8" s="53"/>
      <c r="BF8" s="53"/>
      <c r="BG8" s="53"/>
      <c r="BH8" s="53"/>
      <c r="BI8" s="53"/>
      <c r="BJ8" s="3"/>
      <c r="BK8" s="3"/>
      <c r="BL8" s="67" t="s">
        <v>10</v>
      </c>
      <c r="BM8" s="68"/>
      <c r="BN8" s="57" t="s">
        <v>11</v>
      </c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8"/>
    </row>
    <row r="9" spans="1:78" ht="18.75" customHeight="1" x14ac:dyDescent="0.2">
      <c r="A9" s="2"/>
      <c r="B9" s="59" t="s">
        <v>12</v>
      </c>
      <c r="C9" s="59"/>
      <c r="D9" s="59"/>
      <c r="E9" s="59"/>
      <c r="F9" s="59"/>
      <c r="G9" s="59"/>
      <c r="H9" s="59"/>
      <c r="I9" s="59" t="s">
        <v>13</v>
      </c>
      <c r="J9" s="59"/>
      <c r="K9" s="59"/>
      <c r="L9" s="59"/>
      <c r="M9" s="59"/>
      <c r="N9" s="59"/>
      <c r="O9" s="59"/>
      <c r="P9" s="59" t="s">
        <v>14</v>
      </c>
      <c r="Q9" s="59"/>
      <c r="R9" s="59"/>
      <c r="S9" s="59"/>
      <c r="T9" s="59"/>
      <c r="U9" s="59"/>
      <c r="V9" s="59"/>
      <c r="W9" s="59" t="s">
        <v>15</v>
      </c>
      <c r="X9" s="59"/>
      <c r="Y9" s="59"/>
      <c r="Z9" s="59"/>
      <c r="AA9" s="59"/>
      <c r="AB9" s="59"/>
      <c r="AC9" s="59"/>
      <c r="AD9" s="59" t="s">
        <v>16</v>
      </c>
      <c r="AE9" s="59"/>
      <c r="AF9" s="59"/>
      <c r="AG9" s="59"/>
      <c r="AH9" s="59"/>
      <c r="AI9" s="59"/>
      <c r="AJ9" s="59"/>
      <c r="AK9" s="3"/>
      <c r="AL9" s="59" t="s">
        <v>17</v>
      </c>
      <c r="AM9" s="59"/>
      <c r="AN9" s="59"/>
      <c r="AO9" s="59"/>
      <c r="AP9" s="59"/>
      <c r="AQ9" s="59"/>
      <c r="AR9" s="59"/>
      <c r="AS9" s="59"/>
      <c r="AT9" s="59" t="s">
        <v>18</v>
      </c>
      <c r="AU9" s="59"/>
      <c r="AV9" s="59"/>
      <c r="AW9" s="59"/>
      <c r="AX9" s="59"/>
      <c r="AY9" s="59"/>
      <c r="AZ9" s="59"/>
      <c r="BA9" s="59"/>
      <c r="BB9" s="59" t="s">
        <v>19</v>
      </c>
      <c r="BC9" s="59"/>
      <c r="BD9" s="59"/>
      <c r="BE9" s="59"/>
      <c r="BF9" s="59"/>
      <c r="BG9" s="59"/>
      <c r="BH9" s="59"/>
      <c r="BI9" s="59"/>
      <c r="BJ9" s="3"/>
      <c r="BK9" s="3"/>
      <c r="BL9" s="60" t="s">
        <v>20</v>
      </c>
      <c r="BM9" s="61"/>
      <c r="BN9" s="51" t="s">
        <v>21</v>
      </c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2"/>
    </row>
    <row r="10" spans="1:78" ht="18.75" customHeight="1" x14ac:dyDescent="0.2">
      <c r="A10" s="2"/>
      <c r="B10" s="53" t="str">
        <f>データ!N6</f>
        <v>-</v>
      </c>
      <c r="C10" s="53"/>
      <c r="D10" s="53"/>
      <c r="E10" s="53"/>
      <c r="F10" s="53"/>
      <c r="G10" s="53"/>
      <c r="H10" s="53"/>
      <c r="I10" s="53">
        <f>データ!O6</f>
        <v>57.25</v>
      </c>
      <c r="J10" s="53"/>
      <c r="K10" s="53"/>
      <c r="L10" s="53"/>
      <c r="M10" s="53"/>
      <c r="N10" s="53"/>
      <c r="O10" s="53"/>
      <c r="P10" s="53">
        <f>データ!P6</f>
        <v>21.83</v>
      </c>
      <c r="Q10" s="53"/>
      <c r="R10" s="53"/>
      <c r="S10" s="53"/>
      <c r="T10" s="53"/>
      <c r="U10" s="53"/>
      <c r="V10" s="53"/>
      <c r="W10" s="53">
        <f>データ!Q6</f>
        <v>100</v>
      </c>
      <c r="X10" s="53"/>
      <c r="Y10" s="53"/>
      <c r="Z10" s="53"/>
      <c r="AA10" s="53"/>
      <c r="AB10" s="53"/>
      <c r="AC10" s="53"/>
      <c r="AD10" s="54">
        <f>データ!R6</f>
        <v>3020</v>
      </c>
      <c r="AE10" s="54"/>
      <c r="AF10" s="54"/>
      <c r="AG10" s="54"/>
      <c r="AH10" s="54"/>
      <c r="AI10" s="54"/>
      <c r="AJ10" s="54"/>
      <c r="AK10" s="2"/>
      <c r="AL10" s="54">
        <f>データ!V6</f>
        <v>169</v>
      </c>
      <c r="AM10" s="54"/>
      <c r="AN10" s="54"/>
      <c r="AO10" s="54"/>
      <c r="AP10" s="54"/>
      <c r="AQ10" s="54"/>
      <c r="AR10" s="54"/>
      <c r="AS10" s="54"/>
      <c r="AT10" s="53">
        <f>データ!W6</f>
        <v>0.01</v>
      </c>
      <c r="AU10" s="53"/>
      <c r="AV10" s="53"/>
      <c r="AW10" s="53"/>
      <c r="AX10" s="53"/>
      <c r="AY10" s="53"/>
      <c r="AZ10" s="53"/>
      <c r="BA10" s="53"/>
      <c r="BB10" s="53">
        <f>データ!X6</f>
        <v>16900</v>
      </c>
      <c r="BC10" s="53"/>
      <c r="BD10" s="53"/>
      <c r="BE10" s="53"/>
      <c r="BF10" s="53"/>
      <c r="BG10" s="53"/>
      <c r="BH10" s="53"/>
      <c r="BI10" s="53"/>
      <c r="BJ10" s="2"/>
      <c r="BK10" s="2"/>
      <c r="BL10" s="55" t="s">
        <v>22</v>
      </c>
      <c r="BM10" s="56"/>
      <c r="BN10" s="44" t="s">
        <v>23</v>
      </c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5"/>
    </row>
    <row r="11" spans="1:78" ht="9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46" t="s">
        <v>24</v>
      </c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</row>
    <row r="12" spans="1:78" ht="9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</row>
    <row r="13" spans="1:78" ht="9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</row>
    <row r="14" spans="1:78" ht="13.5" customHeight="1" x14ac:dyDescent="0.2">
      <c r="A14" s="2"/>
      <c r="B14" s="48" t="s">
        <v>25</v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50"/>
      <c r="BK14" s="2"/>
      <c r="BL14" s="37" t="s">
        <v>26</v>
      </c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9"/>
    </row>
    <row r="15" spans="1:78" ht="13.5" customHeight="1" x14ac:dyDescent="0.2">
      <c r="A15" s="2"/>
      <c r="B15" s="34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6"/>
      <c r="BK15" s="2"/>
      <c r="BL15" s="40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</row>
    <row r="16" spans="1:78" ht="13.5" customHeight="1" x14ac:dyDescent="0.2">
      <c r="A16" s="2"/>
      <c r="B16" s="4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5"/>
      <c r="BK16" s="2"/>
      <c r="BL16" s="28" t="s">
        <v>113</v>
      </c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78" ht="13.5" customHeight="1" x14ac:dyDescent="0.2">
      <c r="A17" s="2"/>
      <c r="B17" s="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5"/>
      <c r="BK17" s="2"/>
      <c r="BL17" s="28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78" ht="13.5" customHeight="1" x14ac:dyDescent="0.2">
      <c r="A18" s="2"/>
      <c r="B18" s="4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5"/>
      <c r="BK18" s="2"/>
      <c r="BL18" s="28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78" ht="13.5" customHeight="1" x14ac:dyDescent="0.2">
      <c r="A19" s="2"/>
      <c r="B19" s="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5"/>
      <c r="BK19" s="2"/>
      <c r="BL19" s="28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30"/>
    </row>
    <row r="20" spans="1:78" ht="13.5" customHeight="1" x14ac:dyDescent="0.2">
      <c r="A20" s="2"/>
      <c r="B20" s="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5"/>
      <c r="BK20" s="2"/>
      <c r="BL20" s="28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30"/>
    </row>
    <row r="21" spans="1:78" ht="13.5" customHeight="1" x14ac:dyDescent="0.2">
      <c r="A21" s="2"/>
      <c r="B21" s="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5"/>
      <c r="BK21" s="2"/>
      <c r="BL21" s="28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30"/>
    </row>
    <row r="22" spans="1:78" ht="13.5" customHeight="1" x14ac:dyDescent="0.2">
      <c r="A22" s="2"/>
      <c r="B22" s="4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5"/>
      <c r="BK22" s="2"/>
      <c r="BL22" s="28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78" ht="13.5" customHeight="1" x14ac:dyDescent="0.2">
      <c r="A23" s="2"/>
      <c r="B23" s="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5"/>
      <c r="BK23" s="2"/>
      <c r="BL23" s="28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78" ht="13.5" customHeight="1" x14ac:dyDescent="0.2">
      <c r="A24" s="2"/>
      <c r="B24" s="4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5"/>
      <c r="BK24" s="2"/>
      <c r="BL24" s="28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78" ht="13.5" customHeight="1" x14ac:dyDescent="0.2">
      <c r="A25" s="2"/>
      <c r="B25" s="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5"/>
      <c r="BK25" s="2"/>
      <c r="BL25" s="28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30"/>
    </row>
    <row r="26" spans="1:78" ht="13.5" customHeight="1" x14ac:dyDescent="0.2">
      <c r="A26" s="2"/>
      <c r="B26" s="4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5"/>
      <c r="BK26" s="2"/>
      <c r="BL26" s="28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30"/>
    </row>
    <row r="27" spans="1:78" ht="13.5" customHeight="1" x14ac:dyDescent="0.2">
      <c r="A27" s="2"/>
      <c r="B27" s="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5"/>
      <c r="BK27" s="2"/>
      <c r="BL27" s="28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30"/>
    </row>
    <row r="28" spans="1:78" ht="13.5" customHeight="1" x14ac:dyDescent="0.2">
      <c r="A28" s="2"/>
      <c r="B28" s="4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5"/>
      <c r="BK28" s="2"/>
      <c r="BL28" s="28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30"/>
    </row>
    <row r="29" spans="1:78" ht="13.5" customHeight="1" x14ac:dyDescent="0.2">
      <c r="A29" s="2"/>
      <c r="B29" s="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5"/>
      <c r="BK29" s="2"/>
      <c r="BL29" s="28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30"/>
    </row>
    <row r="30" spans="1:78" ht="13.5" customHeight="1" x14ac:dyDescent="0.2">
      <c r="A30" s="2"/>
      <c r="B30" s="4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5"/>
      <c r="BK30" s="2"/>
      <c r="BL30" s="28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30"/>
    </row>
    <row r="31" spans="1:78" ht="13.5" customHeight="1" x14ac:dyDescent="0.2">
      <c r="A31" s="2"/>
      <c r="B31" s="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5"/>
      <c r="BK31" s="2"/>
      <c r="BL31" s="28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30"/>
    </row>
    <row r="32" spans="1:78" ht="13.5" customHeight="1" x14ac:dyDescent="0.2">
      <c r="A32" s="2"/>
      <c r="B32" s="4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5"/>
      <c r="BK32" s="2"/>
      <c r="BL32" s="28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30"/>
    </row>
    <row r="33" spans="1:78" ht="13.5" customHeight="1" x14ac:dyDescent="0.2">
      <c r="A33" s="2"/>
      <c r="B33" s="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5"/>
      <c r="BK33" s="2"/>
      <c r="BL33" s="28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30"/>
    </row>
    <row r="34" spans="1:78" ht="13.5" customHeight="1" x14ac:dyDescent="0.2">
      <c r="A34" s="2"/>
      <c r="B34" s="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6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6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6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5"/>
      <c r="BK34" s="2"/>
      <c r="BL34" s="28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30"/>
    </row>
    <row r="35" spans="1:78" ht="13.5" customHeight="1" x14ac:dyDescent="0.2">
      <c r="A35" s="2"/>
      <c r="B35" s="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6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6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6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5"/>
      <c r="BK35" s="2"/>
      <c r="BL35" s="28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30"/>
    </row>
    <row r="36" spans="1:78" ht="13.5" customHeight="1" x14ac:dyDescent="0.2">
      <c r="A36" s="2"/>
      <c r="B36" s="4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5"/>
      <c r="BK36" s="2"/>
      <c r="BL36" s="28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30"/>
    </row>
    <row r="37" spans="1:78" ht="13.5" customHeight="1" x14ac:dyDescent="0.2">
      <c r="A37" s="2"/>
      <c r="B37" s="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5"/>
      <c r="BK37" s="2"/>
      <c r="BL37" s="28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30"/>
    </row>
    <row r="38" spans="1:78" ht="13.5" customHeight="1" x14ac:dyDescent="0.2">
      <c r="A38" s="2"/>
      <c r="B38" s="4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5"/>
      <c r="BK38" s="2"/>
      <c r="BL38" s="28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30"/>
    </row>
    <row r="39" spans="1:78" ht="13.5" customHeight="1" x14ac:dyDescent="0.2">
      <c r="A39" s="2"/>
      <c r="B39" s="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5"/>
      <c r="BK39" s="2"/>
      <c r="BL39" s="28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30"/>
    </row>
    <row r="40" spans="1:78" ht="13.5" customHeight="1" x14ac:dyDescent="0.2">
      <c r="A40" s="2"/>
      <c r="B40" s="4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5"/>
      <c r="BK40" s="2"/>
      <c r="BL40" s="28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30"/>
    </row>
    <row r="41" spans="1:78" ht="13.5" customHeight="1" x14ac:dyDescent="0.2">
      <c r="A41" s="2"/>
      <c r="B41" s="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5"/>
      <c r="BK41" s="2"/>
      <c r="BL41" s="28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30"/>
    </row>
    <row r="42" spans="1:78" ht="13.5" customHeight="1" x14ac:dyDescent="0.2">
      <c r="A42" s="2"/>
      <c r="B42" s="4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5"/>
      <c r="BK42" s="2"/>
      <c r="BL42" s="28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30"/>
    </row>
    <row r="43" spans="1:78" ht="13.5" customHeight="1" x14ac:dyDescent="0.2">
      <c r="A43" s="2"/>
      <c r="B43" s="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5"/>
      <c r="BK43" s="2"/>
      <c r="BL43" s="28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30"/>
    </row>
    <row r="44" spans="1:78" ht="13.5" customHeight="1" x14ac:dyDescent="0.2">
      <c r="A44" s="2"/>
      <c r="B44" s="4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5"/>
      <c r="BK44" s="2"/>
      <c r="BL44" s="31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3"/>
    </row>
    <row r="45" spans="1:78" ht="13.5" customHeight="1" x14ac:dyDescent="0.2">
      <c r="A45" s="2"/>
      <c r="B45" s="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5"/>
      <c r="BK45" s="2"/>
      <c r="BL45" s="37" t="s">
        <v>27</v>
      </c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9"/>
    </row>
    <row r="46" spans="1:78" ht="13.5" customHeight="1" x14ac:dyDescent="0.2">
      <c r="A46" s="2"/>
      <c r="B46" s="4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5"/>
      <c r="BK46" s="2"/>
      <c r="BL46" s="40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</row>
    <row r="47" spans="1:78" ht="13.5" customHeight="1" x14ac:dyDescent="0.2">
      <c r="A47" s="2"/>
      <c r="B47" s="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5"/>
      <c r="BK47" s="2"/>
      <c r="BL47" s="28" t="s">
        <v>111</v>
      </c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30"/>
    </row>
    <row r="48" spans="1:78" ht="13.5" customHeight="1" x14ac:dyDescent="0.2">
      <c r="A48" s="2"/>
      <c r="B48" s="4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5"/>
      <c r="BK48" s="2"/>
      <c r="BL48" s="28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30"/>
    </row>
    <row r="49" spans="1:78" ht="13.5" customHeight="1" x14ac:dyDescent="0.2">
      <c r="A49" s="2"/>
      <c r="B49" s="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5"/>
      <c r="BK49" s="2"/>
      <c r="BL49" s="28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30"/>
    </row>
    <row r="50" spans="1:78" ht="13.5" customHeight="1" x14ac:dyDescent="0.2">
      <c r="A50" s="2"/>
      <c r="B50" s="4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5"/>
      <c r="BK50" s="2"/>
      <c r="BL50" s="28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30"/>
    </row>
    <row r="51" spans="1:78" ht="13.5" customHeight="1" x14ac:dyDescent="0.2">
      <c r="A51" s="2"/>
      <c r="B51" s="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5"/>
      <c r="BK51" s="2"/>
      <c r="BL51" s="28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30"/>
    </row>
    <row r="52" spans="1:78" ht="13.5" customHeight="1" x14ac:dyDescent="0.2">
      <c r="A52" s="2"/>
      <c r="B52" s="4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5"/>
      <c r="BK52" s="2"/>
      <c r="BL52" s="28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30"/>
    </row>
    <row r="53" spans="1:78" ht="13.5" customHeight="1" x14ac:dyDescent="0.2">
      <c r="A53" s="2"/>
      <c r="B53" s="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5"/>
      <c r="BK53" s="2"/>
      <c r="BL53" s="28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30"/>
    </row>
    <row r="54" spans="1:78" ht="13.5" customHeight="1" x14ac:dyDescent="0.2">
      <c r="A54" s="2"/>
      <c r="B54" s="4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5"/>
      <c r="BK54" s="2"/>
      <c r="BL54" s="28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30"/>
    </row>
    <row r="55" spans="1:78" ht="13.5" customHeight="1" x14ac:dyDescent="0.2">
      <c r="A55" s="2"/>
      <c r="B55" s="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5"/>
      <c r="BK55" s="2"/>
      <c r="BL55" s="28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30"/>
    </row>
    <row r="56" spans="1:78" ht="13.5" customHeight="1" x14ac:dyDescent="0.2">
      <c r="A56" s="2"/>
      <c r="B56" s="4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6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6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6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5"/>
      <c r="BK56" s="2"/>
      <c r="BL56" s="28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30"/>
    </row>
    <row r="57" spans="1:78" ht="13.5" customHeight="1" x14ac:dyDescent="0.2">
      <c r="A57" s="2"/>
      <c r="B57" s="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6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6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6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5"/>
      <c r="BK57" s="2"/>
      <c r="BL57" s="28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30"/>
    </row>
    <row r="58" spans="1:78" ht="13.5" customHeight="1" x14ac:dyDescent="0.2">
      <c r="A58" s="2"/>
      <c r="B58" s="4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6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6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6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5"/>
      <c r="BK58" s="2"/>
      <c r="BL58" s="28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30"/>
    </row>
    <row r="59" spans="1:78" ht="13.5" customHeight="1" x14ac:dyDescent="0.2">
      <c r="A59" s="2"/>
      <c r="B59" s="8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10"/>
      <c r="BK59" s="2"/>
      <c r="BL59" s="28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30"/>
    </row>
    <row r="60" spans="1:78" ht="13.5" customHeight="1" x14ac:dyDescent="0.2">
      <c r="A60" s="2"/>
      <c r="B60" s="34" t="s">
        <v>28</v>
      </c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6"/>
      <c r="BK60" s="2"/>
      <c r="BL60" s="28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30"/>
    </row>
    <row r="61" spans="1:78" ht="13.5" customHeight="1" x14ac:dyDescent="0.2">
      <c r="A61" s="2"/>
      <c r="B61" s="34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6"/>
      <c r="BK61" s="2"/>
      <c r="BL61" s="28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30"/>
    </row>
    <row r="62" spans="1:78" ht="13.5" customHeight="1" x14ac:dyDescent="0.2">
      <c r="A62" s="2"/>
      <c r="B62" s="4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5"/>
      <c r="BK62" s="2"/>
      <c r="BL62" s="28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30"/>
    </row>
    <row r="63" spans="1:78" ht="13.5" customHeight="1" x14ac:dyDescent="0.2">
      <c r="A63" s="2"/>
      <c r="B63" s="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5"/>
      <c r="BK63" s="2"/>
      <c r="BL63" s="31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3"/>
    </row>
    <row r="64" spans="1:78" ht="13.5" customHeight="1" x14ac:dyDescent="0.2">
      <c r="A64" s="2"/>
      <c r="B64" s="4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5"/>
      <c r="BK64" s="2"/>
      <c r="BL64" s="37" t="s">
        <v>29</v>
      </c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</row>
    <row r="65" spans="1:78" ht="13.5" customHeight="1" x14ac:dyDescent="0.2">
      <c r="A65" s="2"/>
      <c r="B65" s="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5"/>
      <c r="BK65" s="2"/>
      <c r="BL65" s="40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</row>
    <row r="66" spans="1:78" ht="13.5" customHeight="1" x14ac:dyDescent="0.2">
      <c r="A66" s="2"/>
      <c r="B66" s="4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5"/>
      <c r="BK66" s="2"/>
      <c r="BL66" s="28" t="s">
        <v>112</v>
      </c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30"/>
    </row>
    <row r="67" spans="1:78" ht="13.5" customHeight="1" x14ac:dyDescent="0.2">
      <c r="A67" s="2"/>
      <c r="B67" s="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5"/>
      <c r="BK67" s="2"/>
      <c r="BL67" s="28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30"/>
    </row>
    <row r="68" spans="1:78" ht="13.5" customHeight="1" x14ac:dyDescent="0.2">
      <c r="A68" s="2"/>
      <c r="B68" s="4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5"/>
      <c r="BK68" s="2"/>
      <c r="BL68" s="28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30"/>
    </row>
    <row r="69" spans="1:78" ht="13.5" customHeight="1" x14ac:dyDescent="0.2">
      <c r="A69" s="2"/>
      <c r="B69" s="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5"/>
      <c r="BK69" s="2"/>
      <c r="BL69" s="28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30"/>
    </row>
    <row r="70" spans="1:78" ht="13.5" customHeight="1" x14ac:dyDescent="0.2">
      <c r="A70" s="2"/>
      <c r="B70" s="4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5"/>
      <c r="BK70" s="2"/>
      <c r="BL70" s="28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30"/>
    </row>
    <row r="71" spans="1:78" ht="13.5" customHeight="1" x14ac:dyDescent="0.2">
      <c r="A71" s="2"/>
      <c r="B71" s="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5"/>
      <c r="BK71" s="2"/>
      <c r="BL71" s="28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30"/>
    </row>
    <row r="72" spans="1:78" ht="13.5" customHeight="1" x14ac:dyDescent="0.2">
      <c r="A72" s="2"/>
      <c r="B72" s="4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5"/>
      <c r="BK72" s="2"/>
      <c r="BL72" s="28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30"/>
    </row>
    <row r="73" spans="1:78" ht="13.5" customHeight="1" x14ac:dyDescent="0.2">
      <c r="A73" s="2"/>
      <c r="B73" s="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5"/>
      <c r="BK73" s="2"/>
      <c r="BL73" s="28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30"/>
    </row>
    <row r="74" spans="1:78" ht="13.5" customHeight="1" x14ac:dyDescent="0.2">
      <c r="A74" s="2"/>
      <c r="B74" s="4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5"/>
      <c r="BK74" s="2"/>
      <c r="BL74" s="28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30"/>
    </row>
    <row r="75" spans="1:78" ht="13.5" customHeight="1" x14ac:dyDescent="0.2">
      <c r="A75" s="2"/>
      <c r="B75" s="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5"/>
      <c r="BK75" s="2"/>
      <c r="BL75" s="28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30"/>
    </row>
    <row r="76" spans="1:78" ht="13.5" customHeight="1" x14ac:dyDescent="0.2">
      <c r="A76" s="2"/>
      <c r="B76" s="4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5"/>
      <c r="BK76" s="2"/>
      <c r="BL76" s="28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30"/>
    </row>
    <row r="77" spans="1:78" ht="13.5" customHeight="1" x14ac:dyDescent="0.2">
      <c r="A77" s="2"/>
      <c r="B77" s="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5"/>
      <c r="BK77" s="2"/>
      <c r="BL77" s="28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30"/>
    </row>
    <row r="78" spans="1:78" ht="13.5" customHeight="1" x14ac:dyDescent="0.2">
      <c r="A78" s="2"/>
      <c r="B78" s="4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5"/>
      <c r="BK78" s="2"/>
      <c r="BL78" s="28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30"/>
    </row>
    <row r="79" spans="1:78" ht="13.5" customHeight="1" x14ac:dyDescent="0.2">
      <c r="A79" s="2"/>
      <c r="B79" s="4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6"/>
      <c r="V79" s="6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6"/>
      <c r="AP79" s="6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2"/>
      <c r="BJ79" s="5"/>
      <c r="BK79" s="2"/>
      <c r="BL79" s="28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30"/>
    </row>
    <row r="80" spans="1:78" ht="13.5" customHeight="1" x14ac:dyDescent="0.2">
      <c r="A80" s="2"/>
      <c r="B80" s="4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6"/>
      <c r="V80" s="6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6"/>
      <c r="AP80" s="6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2"/>
      <c r="BJ80" s="5"/>
      <c r="BK80" s="2"/>
      <c r="BL80" s="28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30"/>
    </row>
    <row r="81" spans="1:78" ht="13.5" customHeight="1" x14ac:dyDescent="0.2">
      <c r="A81" s="2"/>
      <c r="B81" s="4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2"/>
      <c r="V81" s="2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2"/>
      <c r="AP81" s="2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2"/>
      <c r="BJ81" s="5"/>
      <c r="BK81" s="2"/>
      <c r="BL81" s="28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30"/>
    </row>
    <row r="82" spans="1:78" ht="13.5" customHeight="1" x14ac:dyDescent="0.2">
      <c r="A82" s="2"/>
      <c r="B82" s="8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10"/>
      <c r="BK82" s="2"/>
      <c r="BL82" s="31"/>
      <c r="BM82" s="32"/>
      <c r="BN82" s="32"/>
      <c r="BO82" s="32"/>
      <c r="BP82" s="32"/>
      <c r="BQ82" s="32"/>
      <c r="BR82" s="32"/>
      <c r="BS82" s="32"/>
      <c r="BT82" s="32"/>
      <c r="BU82" s="32"/>
      <c r="BV82" s="32"/>
      <c r="BW82" s="32"/>
      <c r="BX82" s="32"/>
      <c r="BY82" s="32"/>
      <c r="BZ82" s="33"/>
    </row>
    <row r="83" spans="1:78" x14ac:dyDescent="0.2">
      <c r="C83" s="43" t="s">
        <v>30</v>
      </c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</row>
    <row r="84" spans="1:78" hidden="1" x14ac:dyDescent="0.2">
      <c r="B84" s="12" t="s">
        <v>31</v>
      </c>
      <c r="C84" s="12"/>
      <c r="D84" s="12"/>
      <c r="E84" s="12" t="s">
        <v>32</v>
      </c>
      <c r="F84" s="12" t="s">
        <v>33</v>
      </c>
      <c r="G84" s="12" t="s">
        <v>34</v>
      </c>
      <c r="H84" s="12" t="s">
        <v>35</v>
      </c>
      <c r="I84" s="12" t="s">
        <v>36</v>
      </c>
      <c r="J84" s="12" t="s">
        <v>37</v>
      </c>
      <c r="K84" s="12" t="s">
        <v>38</v>
      </c>
      <c r="L84" s="12" t="s">
        <v>39</v>
      </c>
      <c r="M84" s="12" t="s">
        <v>40</v>
      </c>
      <c r="N84" s="12" t="s">
        <v>41</v>
      </c>
      <c r="O84" s="12" t="s">
        <v>42</v>
      </c>
    </row>
    <row r="85" spans="1:78" hidden="1" x14ac:dyDescent="0.2">
      <c r="B85" s="12"/>
      <c r="C85" s="12"/>
      <c r="D85" s="12"/>
      <c r="E85" s="12" t="str">
        <f>データ!AI6</f>
        <v>【100.06】</v>
      </c>
      <c r="F85" s="12" t="str">
        <f>データ!AT6</f>
        <v>【84.61】</v>
      </c>
      <c r="G85" s="12" t="str">
        <f>データ!BE6</f>
        <v>【106.63】</v>
      </c>
      <c r="H85" s="12" t="str">
        <f>データ!BP6</f>
        <v>【386.06】</v>
      </c>
      <c r="I85" s="12" t="str">
        <f>データ!CA6</f>
        <v>【51.14】</v>
      </c>
      <c r="J85" s="12" t="str">
        <f>データ!CL6</f>
        <v>【329.31】</v>
      </c>
      <c r="K85" s="12" t="str">
        <f>データ!CW6</f>
        <v>【54.37】</v>
      </c>
      <c r="L85" s="12" t="str">
        <f>データ!DH6</f>
        <v>【84.89】</v>
      </c>
      <c r="M85" s="12" t="str">
        <f>データ!DS6</f>
        <v>【26.38】</v>
      </c>
      <c r="N85" s="12" t="str">
        <f>データ!ED6</f>
        <v>【-】</v>
      </c>
      <c r="O85" s="12" t="str">
        <f>データ!EO6</f>
        <v>【-】</v>
      </c>
    </row>
  </sheetData>
  <sheetProtection algorithmName="SHA-512" hashValue="OKHAWrGJvfhkniyXJRKNNs3snLIFLO5UlfnE7h8esz4hxOdGMYNYxr6wKwESPxOWfyVc40qe7YgsdnEmj1SDWA==" saltValue="bXzaqHwXLw02+LbOhdY9PA==" spinCount="100000" sheet="1" objects="1" scenarios="1" formatCells="0" formatColumns="0" formatRows="0"/>
  <mergeCells count="51">
    <mergeCell ref="B2:BZ4"/>
    <mergeCell ref="B6:AC6"/>
    <mergeCell ref="B7:H7"/>
    <mergeCell ref="I7:O7"/>
    <mergeCell ref="P7:V7"/>
    <mergeCell ref="W7:AC7"/>
    <mergeCell ref="AD7:AJ7"/>
    <mergeCell ref="AL7:AS7"/>
    <mergeCell ref="AT7:BA7"/>
    <mergeCell ref="BB7:BI7"/>
    <mergeCell ref="BL7:BY7"/>
    <mergeCell ref="B8:H8"/>
    <mergeCell ref="I8:O8"/>
    <mergeCell ref="P8:V8"/>
    <mergeCell ref="W8:AC8"/>
    <mergeCell ref="AD8:AJ8"/>
    <mergeCell ref="AL8:AS8"/>
    <mergeCell ref="AT8:BA8"/>
    <mergeCell ref="BB8:BI8"/>
    <mergeCell ref="BL8:BM8"/>
    <mergeCell ref="BN8:BY8"/>
    <mergeCell ref="B9:H9"/>
    <mergeCell ref="I9:O9"/>
    <mergeCell ref="P9:V9"/>
    <mergeCell ref="W9:AC9"/>
    <mergeCell ref="AD9:AJ9"/>
    <mergeCell ref="AL9:AS9"/>
    <mergeCell ref="AT9:BA9"/>
    <mergeCell ref="BB9:BI9"/>
    <mergeCell ref="BL9:BM9"/>
    <mergeCell ref="BL45:BZ46"/>
    <mergeCell ref="BN9:BY9"/>
    <mergeCell ref="B10:H10"/>
    <mergeCell ref="I10:O10"/>
    <mergeCell ref="P10:V10"/>
    <mergeCell ref="W10:AC10"/>
    <mergeCell ref="AD10:AJ10"/>
    <mergeCell ref="AL10:AS10"/>
    <mergeCell ref="AT10:BA10"/>
    <mergeCell ref="BB10:BI10"/>
    <mergeCell ref="BL10:BM10"/>
    <mergeCell ref="BN10:BY10"/>
    <mergeCell ref="BL11:BZ13"/>
    <mergeCell ref="B14:BJ15"/>
    <mergeCell ref="BL14:BZ15"/>
    <mergeCell ref="BL16:BZ44"/>
    <mergeCell ref="BL47:BZ63"/>
    <mergeCell ref="B60:BJ61"/>
    <mergeCell ref="BL64:BZ65"/>
    <mergeCell ref="BL66:BZ82"/>
    <mergeCell ref="C83:BJ83"/>
  </mergeCells>
  <phoneticPr fontId="4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52" orientation="landscape" useFirstPageNumber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R13"/>
  <sheetViews>
    <sheetView showGridLines="0" workbookViewId="0"/>
  </sheetViews>
  <sheetFormatPr defaultRowHeight="13.2" x14ac:dyDescent="0.2"/>
  <cols>
    <col min="2" max="144" width="11.88671875" customWidth="1"/>
  </cols>
  <sheetData>
    <row r="1" spans="1:148" x14ac:dyDescent="0.2">
      <c r="A1" t="s">
        <v>43</v>
      </c>
      <c r="Y1" s="13">
        <v>1</v>
      </c>
      <c r="Z1" s="13">
        <v>1</v>
      </c>
      <c r="AA1" s="13">
        <v>1</v>
      </c>
      <c r="AB1" s="13">
        <v>1</v>
      </c>
      <c r="AC1" s="13">
        <v>1</v>
      </c>
      <c r="AD1" s="13">
        <v>1</v>
      </c>
      <c r="AE1" s="13">
        <v>1</v>
      </c>
      <c r="AF1" s="13">
        <v>1</v>
      </c>
      <c r="AG1" s="13">
        <v>1</v>
      </c>
      <c r="AH1" s="13">
        <v>1</v>
      </c>
      <c r="AI1" s="13"/>
      <c r="AJ1" s="13">
        <v>1</v>
      </c>
      <c r="AK1" s="13">
        <v>1</v>
      </c>
      <c r="AL1" s="13">
        <v>1</v>
      </c>
      <c r="AM1" s="13">
        <v>1</v>
      </c>
      <c r="AN1" s="13">
        <v>1</v>
      </c>
      <c r="AO1" s="13">
        <v>1</v>
      </c>
      <c r="AP1" s="13">
        <v>1</v>
      </c>
      <c r="AQ1" s="13">
        <v>1</v>
      </c>
      <c r="AR1" s="13">
        <v>1</v>
      </c>
      <c r="AS1" s="13">
        <v>1</v>
      </c>
      <c r="AT1" s="13"/>
      <c r="AU1" s="13">
        <v>1</v>
      </c>
      <c r="AV1" s="13">
        <v>1</v>
      </c>
      <c r="AW1" s="13">
        <v>1</v>
      </c>
      <c r="AX1" s="13">
        <v>1</v>
      </c>
      <c r="AY1" s="13">
        <v>1</v>
      </c>
      <c r="AZ1" s="13">
        <v>1</v>
      </c>
      <c r="BA1" s="13">
        <v>1</v>
      </c>
      <c r="BB1" s="13">
        <v>1</v>
      </c>
      <c r="BC1" s="13">
        <v>1</v>
      </c>
      <c r="BD1" s="13">
        <v>1</v>
      </c>
      <c r="BE1" s="13"/>
      <c r="BF1" s="13">
        <v>1</v>
      </c>
      <c r="BG1" s="13">
        <v>1</v>
      </c>
      <c r="BH1" s="13">
        <v>1</v>
      </c>
      <c r="BI1" s="13">
        <v>1</v>
      </c>
      <c r="BJ1" s="13">
        <v>1</v>
      </c>
      <c r="BK1" s="13">
        <v>1</v>
      </c>
      <c r="BL1" s="13">
        <v>1</v>
      </c>
      <c r="BM1" s="13">
        <v>1</v>
      </c>
      <c r="BN1" s="13">
        <v>1</v>
      </c>
      <c r="BO1" s="13">
        <v>1</v>
      </c>
      <c r="BP1" s="13"/>
      <c r="BQ1" s="13">
        <v>1</v>
      </c>
      <c r="BR1" s="13">
        <v>1</v>
      </c>
      <c r="BS1" s="13">
        <v>1</v>
      </c>
      <c r="BT1" s="13">
        <v>1</v>
      </c>
      <c r="BU1" s="13">
        <v>1</v>
      </c>
      <c r="BV1" s="13">
        <v>1</v>
      </c>
      <c r="BW1" s="13">
        <v>1</v>
      </c>
      <c r="BX1" s="13">
        <v>1</v>
      </c>
      <c r="BY1" s="13">
        <v>1</v>
      </c>
      <c r="BZ1" s="13">
        <v>1</v>
      </c>
      <c r="CA1" s="13"/>
      <c r="CB1" s="13">
        <v>1</v>
      </c>
      <c r="CC1" s="13">
        <v>1</v>
      </c>
      <c r="CD1" s="13">
        <v>1</v>
      </c>
      <c r="CE1" s="13">
        <v>1</v>
      </c>
      <c r="CF1" s="13">
        <v>1</v>
      </c>
      <c r="CG1" s="13">
        <v>1</v>
      </c>
      <c r="CH1" s="13">
        <v>1</v>
      </c>
      <c r="CI1" s="13">
        <v>1</v>
      </c>
      <c r="CJ1" s="13">
        <v>1</v>
      </c>
      <c r="CK1" s="13">
        <v>1</v>
      </c>
      <c r="CL1" s="13"/>
      <c r="CM1" s="13">
        <v>1</v>
      </c>
      <c r="CN1" s="13">
        <v>1</v>
      </c>
      <c r="CO1" s="13">
        <v>1</v>
      </c>
      <c r="CP1" s="13">
        <v>1</v>
      </c>
      <c r="CQ1" s="13">
        <v>1</v>
      </c>
      <c r="CR1" s="13">
        <v>1</v>
      </c>
      <c r="CS1" s="13">
        <v>1</v>
      </c>
      <c r="CT1" s="13">
        <v>1</v>
      </c>
      <c r="CU1" s="13">
        <v>1</v>
      </c>
      <c r="CV1" s="13">
        <v>1</v>
      </c>
      <c r="CW1" s="13"/>
      <c r="CX1" s="13">
        <v>1</v>
      </c>
      <c r="CY1" s="13">
        <v>1</v>
      </c>
      <c r="CZ1" s="13">
        <v>1</v>
      </c>
      <c r="DA1" s="13">
        <v>1</v>
      </c>
      <c r="DB1" s="13">
        <v>1</v>
      </c>
      <c r="DC1" s="13">
        <v>1</v>
      </c>
      <c r="DD1" s="13">
        <v>1</v>
      </c>
      <c r="DE1" s="13">
        <v>1</v>
      </c>
      <c r="DF1" s="13">
        <v>1</v>
      </c>
      <c r="DG1" s="13">
        <v>1</v>
      </c>
      <c r="DH1" s="13"/>
      <c r="DI1" s="13">
        <v>1</v>
      </c>
      <c r="DJ1" s="13">
        <v>1</v>
      </c>
      <c r="DK1" s="13">
        <v>1</v>
      </c>
      <c r="DL1" s="13">
        <v>1</v>
      </c>
      <c r="DM1" s="13">
        <v>1</v>
      </c>
      <c r="DN1" s="13">
        <v>1</v>
      </c>
      <c r="DO1" s="13">
        <v>1</v>
      </c>
      <c r="DP1" s="13">
        <v>1</v>
      </c>
      <c r="DQ1" s="13">
        <v>1</v>
      </c>
      <c r="DR1" s="13">
        <v>1</v>
      </c>
      <c r="DS1" s="13"/>
      <c r="DT1" s="13">
        <v>1</v>
      </c>
      <c r="DU1" s="13">
        <v>1</v>
      </c>
      <c r="DV1" s="13">
        <v>1</v>
      </c>
      <c r="DW1" s="13">
        <v>1</v>
      </c>
      <c r="DX1" s="13">
        <v>1</v>
      </c>
      <c r="DY1" s="13">
        <v>1</v>
      </c>
      <c r="DZ1" s="13">
        <v>1</v>
      </c>
      <c r="EA1" s="13">
        <v>1</v>
      </c>
      <c r="EB1" s="13">
        <v>1</v>
      </c>
      <c r="EC1" s="13">
        <v>1</v>
      </c>
      <c r="ED1" s="13"/>
      <c r="EE1" s="13">
        <v>1</v>
      </c>
      <c r="EF1" s="13">
        <v>1</v>
      </c>
      <c r="EG1" s="13">
        <v>1</v>
      </c>
      <c r="EH1" s="13">
        <v>1</v>
      </c>
      <c r="EI1" s="13">
        <v>1</v>
      </c>
      <c r="EJ1" s="13">
        <v>1</v>
      </c>
      <c r="EK1" s="13">
        <v>1</v>
      </c>
      <c r="EL1" s="13">
        <v>1</v>
      </c>
      <c r="EM1" s="13">
        <v>1</v>
      </c>
      <c r="EN1" s="13">
        <v>1</v>
      </c>
      <c r="EO1" s="13"/>
    </row>
    <row r="2" spans="1:148" x14ac:dyDescent="0.2">
      <c r="A2" s="14" t="s">
        <v>44</v>
      </c>
      <c r="B2" s="14">
        <f>COLUMN()-1</f>
        <v>1</v>
      </c>
      <c r="C2" s="14">
        <f t="shared" ref="C2:BS2" si="0">COLUMN()-1</f>
        <v>2</v>
      </c>
      <c r="D2" s="14">
        <f t="shared" si="0"/>
        <v>3</v>
      </c>
      <c r="E2" s="14">
        <f t="shared" si="0"/>
        <v>4</v>
      </c>
      <c r="F2" s="14">
        <f t="shared" si="0"/>
        <v>5</v>
      </c>
      <c r="G2" s="14">
        <f t="shared" si="0"/>
        <v>6</v>
      </c>
      <c r="H2" s="14">
        <f t="shared" si="0"/>
        <v>7</v>
      </c>
      <c r="I2" s="14">
        <f t="shared" si="0"/>
        <v>8</v>
      </c>
      <c r="J2" s="14">
        <f t="shared" si="0"/>
        <v>9</v>
      </c>
      <c r="K2" s="14">
        <f t="shared" si="0"/>
        <v>10</v>
      </c>
      <c r="L2" s="14">
        <f t="shared" si="0"/>
        <v>11</v>
      </c>
      <c r="M2" s="14">
        <f t="shared" si="0"/>
        <v>12</v>
      </c>
      <c r="N2" s="14">
        <f t="shared" si="0"/>
        <v>13</v>
      </c>
      <c r="O2" s="14">
        <f t="shared" si="0"/>
        <v>14</v>
      </c>
      <c r="P2" s="14">
        <f t="shared" si="0"/>
        <v>15</v>
      </c>
      <c r="Q2" s="14">
        <f t="shared" si="0"/>
        <v>16</v>
      </c>
      <c r="R2" s="14">
        <f t="shared" si="0"/>
        <v>17</v>
      </c>
      <c r="S2" s="14">
        <f t="shared" si="0"/>
        <v>18</v>
      </c>
      <c r="T2" s="14">
        <f t="shared" si="0"/>
        <v>19</v>
      </c>
      <c r="U2" s="14">
        <f t="shared" si="0"/>
        <v>20</v>
      </c>
      <c r="V2" s="14">
        <f t="shared" si="0"/>
        <v>21</v>
      </c>
      <c r="W2" s="14">
        <f t="shared" si="0"/>
        <v>22</v>
      </c>
      <c r="X2" s="14">
        <f t="shared" si="0"/>
        <v>23</v>
      </c>
      <c r="Y2" s="14">
        <f t="shared" si="0"/>
        <v>24</v>
      </c>
      <c r="Z2" s="14">
        <f t="shared" si="0"/>
        <v>25</v>
      </c>
      <c r="AA2" s="14">
        <f t="shared" si="0"/>
        <v>26</v>
      </c>
      <c r="AB2" s="14">
        <f t="shared" si="0"/>
        <v>27</v>
      </c>
      <c r="AC2" s="14">
        <f t="shared" si="0"/>
        <v>28</v>
      </c>
      <c r="AD2" s="14">
        <f t="shared" si="0"/>
        <v>29</v>
      </c>
      <c r="AE2" s="14">
        <f t="shared" si="0"/>
        <v>30</v>
      </c>
      <c r="AF2" s="14">
        <f t="shared" si="0"/>
        <v>31</v>
      </c>
      <c r="AG2" s="14">
        <f t="shared" si="0"/>
        <v>32</v>
      </c>
      <c r="AH2" s="14">
        <f t="shared" si="0"/>
        <v>33</v>
      </c>
      <c r="AI2" s="14">
        <f t="shared" si="0"/>
        <v>34</v>
      </c>
      <c r="AJ2" s="14">
        <f t="shared" si="0"/>
        <v>35</v>
      </c>
      <c r="AK2" s="14">
        <f t="shared" si="0"/>
        <v>36</v>
      </c>
      <c r="AL2" s="14">
        <f t="shared" si="0"/>
        <v>37</v>
      </c>
      <c r="AM2" s="14">
        <f t="shared" si="0"/>
        <v>38</v>
      </c>
      <c r="AN2" s="14">
        <f t="shared" si="0"/>
        <v>39</v>
      </c>
      <c r="AO2" s="14">
        <f t="shared" si="0"/>
        <v>40</v>
      </c>
      <c r="AP2" s="14">
        <f t="shared" si="0"/>
        <v>41</v>
      </c>
      <c r="AQ2" s="14">
        <f t="shared" si="0"/>
        <v>42</v>
      </c>
      <c r="AR2" s="14">
        <f t="shared" si="0"/>
        <v>43</v>
      </c>
      <c r="AS2" s="14">
        <f t="shared" si="0"/>
        <v>44</v>
      </c>
      <c r="AT2" s="14">
        <f t="shared" si="0"/>
        <v>45</v>
      </c>
      <c r="AU2" s="14">
        <f t="shared" si="0"/>
        <v>46</v>
      </c>
      <c r="AV2" s="14">
        <f t="shared" si="0"/>
        <v>47</v>
      </c>
      <c r="AW2" s="14">
        <f t="shared" si="0"/>
        <v>48</v>
      </c>
      <c r="AX2" s="14">
        <f t="shared" si="0"/>
        <v>49</v>
      </c>
      <c r="AY2" s="14">
        <f t="shared" si="0"/>
        <v>50</v>
      </c>
      <c r="AZ2" s="14">
        <f t="shared" si="0"/>
        <v>51</v>
      </c>
      <c r="BA2" s="14">
        <f t="shared" si="0"/>
        <v>52</v>
      </c>
      <c r="BB2" s="14">
        <f t="shared" si="0"/>
        <v>53</v>
      </c>
      <c r="BC2" s="14">
        <f t="shared" si="0"/>
        <v>54</v>
      </c>
      <c r="BD2" s="14">
        <f t="shared" si="0"/>
        <v>55</v>
      </c>
      <c r="BE2" s="14">
        <f t="shared" si="0"/>
        <v>56</v>
      </c>
      <c r="BF2" s="14">
        <f t="shared" si="0"/>
        <v>57</v>
      </c>
      <c r="BG2" s="14">
        <f t="shared" si="0"/>
        <v>58</v>
      </c>
      <c r="BH2" s="14">
        <f t="shared" si="0"/>
        <v>59</v>
      </c>
      <c r="BI2" s="14">
        <f t="shared" si="0"/>
        <v>60</v>
      </c>
      <c r="BJ2" s="14">
        <f t="shared" si="0"/>
        <v>61</v>
      </c>
      <c r="BK2" s="14">
        <f t="shared" si="0"/>
        <v>62</v>
      </c>
      <c r="BL2" s="14">
        <f t="shared" si="0"/>
        <v>63</v>
      </c>
      <c r="BM2" s="14">
        <f t="shared" si="0"/>
        <v>64</v>
      </c>
      <c r="BN2" s="14">
        <f t="shared" si="0"/>
        <v>65</v>
      </c>
      <c r="BO2" s="14">
        <f t="shared" si="0"/>
        <v>66</v>
      </c>
      <c r="BP2" s="14">
        <f t="shared" si="0"/>
        <v>67</v>
      </c>
      <c r="BQ2" s="14">
        <f t="shared" si="0"/>
        <v>68</v>
      </c>
      <c r="BR2" s="14">
        <f t="shared" si="0"/>
        <v>69</v>
      </c>
      <c r="BS2" s="14">
        <f t="shared" si="0"/>
        <v>70</v>
      </c>
      <c r="BT2" s="14">
        <f t="shared" ref="BT2:EE2" si="1">COLUMN()-1</f>
        <v>71</v>
      </c>
      <c r="BU2" s="14">
        <f t="shared" si="1"/>
        <v>72</v>
      </c>
      <c r="BV2" s="14">
        <f t="shared" si="1"/>
        <v>73</v>
      </c>
      <c r="BW2" s="14">
        <f t="shared" si="1"/>
        <v>74</v>
      </c>
      <c r="BX2" s="14">
        <f t="shared" si="1"/>
        <v>75</v>
      </c>
      <c r="BY2" s="14">
        <f t="shared" si="1"/>
        <v>76</v>
      </c>
      <c r="BZ2" s="14">
        <f t="shared" si="1"/>
        <v>77</v>
      </c>
      <c r="CA2" s="14">
        <f t="shared" si="1"/>
        <v>78</v>
      </c>
      <c r="CB2" s="14">
        <f t="shared" si="1"/>
        <v>79</v>
      </c>
      <c r="CC2" s="14">
        <f t="shared" si="1"/>
        <v>80</v>
      </c>
      <c r="CD2" s="14">
        <f t="shared" si="1"/>
        <v>81</v>
      </c>
      <c r="CE2" s="14">
        <f t="shared" si="1"/>
        <v>82</v>
      </c>
      <c r="CF2" s="14">
        <f t="shared" si="1"/>
        <v>83</v>
      </c>
      <c r="CG2" s="14">
        <f t="shared" si="1"/>
        <v>84</v>
      </c>
      <c r="CH2" s="14">
        <f t="shared" si="1"/>
        <v>85</v>
      </c>
      <c r="CI2" s="14">
        <f t="shared" si="1"/>
        <v>86</v>
      </c>
      <c r="CJ2" s="14">
        <f t="shared" si="1"/>
        <v>87</v>
      </c>
      <c r="CK2" s="14">
        <f t="shared" si="1"/>
        <v>88</v>
      </c>
      <c r="CL2" s="14">
        <f t="shared" si="1"/>
        <v>89</v>
      </c>
      <c r="CM2" s="14">
        <f t="shared" si="1"/>
        <v>90</v>
      </c>
      <c r="CN2" s="14">
        <f t="shared" si="1"/>
        <v>91</v>
      </c>
      <c r="CO2" s="14">
        <f t="shared" si="1"/>
        <v>92</v>
      </c>
      <c r="CP2" s="14">
        <f t="shared" si="1"/>
        <v>93</v>
      </c>
      <c r="CQ2" s="14">
        <f t="shared" si="1"/>
        <v>94</v>
      </c>
      <c r="CR2" s="14">
        <f t="shared" si="1"/>
        <v>95</v>
      </c>
      <c r="CS2" s="14">
        <f t="shared" si="1"/>
        <v>96</v>
      </c>
      <c r="CT2" s="14">
        <f t="shared" si="1"/>
        <v>97</v>
      </c>
      <c r="CU2" s="14">
        <f t="shared" si="1"/>
        <v>98</v>
      </c>
      <c r="CV2" s="14">
        <f t="shared" si="1"/>
        <v>99</v>
      </c>
      <c r="CW2" s="14">
        <f t="shared" si="1"/>
        <v>100</v>
      </c>
      <c r="CX2" s="14">
        <f t="shared" si="1"/>
        <v>101</v>
      </c>
      <c r="CY2" s="14">
        <f t="shared" si="1"/>
        <v>102</v>
      </c>
      <c r="CZ2" s="14">
        <f t="shared" si="1"/>
        <v>103</v>
      </c>
      <c r="DA2" s="14">
        <f t="shared" si="1"/>
        <v>104</v>
      </c>
      <c r="DB2" s="14">
        <f t="shared" si="1"/>
        <v>105</v>
      </c>
      <c r="DC2" s="14">
        <f t="shared" si="1"/>
        <v>106</v>
      </c>
      <c r="DD2" s="14">
        <f t="shared" si="1"/>
        <v>107</v>
      </c>
      <c r="DE2" s="14">
        <f t="shared" si="1"/>
        <v>108</v>
      </c>
      <c r="DF2" s="14">
        <f t="shared" si="1"/>
        <v>109</v>
      </c>
      <c r="DG2" s="14">
        <f t="shared" si="1"/>
        <v>110</v>
      </c>
      <c r="DH2" s="14">
        <f t="shared" si="1"/>
        <v>111</v>
      </c>
      <c r="DI2" s="14">
        <f t="shared" si="1"/>
        <v>112</v>
      </c>
      <c r="DJ2" s="14">
        <f t="shared" si="1"/>
        <v>113</v>
      </c>
      <c r="DK2" s="14">
        <f t="shared" si="1"/>
        <v>114</v>
      </c>
      <c r="DL2" s="14">
        <f t="shared" si="1"/>
        <v>115</v>
      </c>
      <c r="DM2" s="14">
        <f t="shared" si="1"/>
        <v>116</v>
      </c>
      <c r="DN2" s="14">
        <f t="shared" si="1"/>
        <v>117</v>
      </c>
      <c r="DO2" s="14">
        <f t="shared" si="1"/>
        <v>118</v>
      </c>
      <c r="DP2" s="14">
        <f t="shared" si="1"/>
        <v>119</v>
      </c>
      <c r="DQ2" s="14">
        <f t="shared" si="1"/>
        <v>120</v>
      </c>
      <c r="DR2" s="14">
        <f t="shared" si="1"/>
        <v>121</v>
      </c>
      <c r="DS2" s="14">
        <f t="shared" si="1"/>
        <v>122</v>
      </c>
      <c r="DT2" s="14">
        <f t="shared" si="1"/>
        <v>123</v>
      </c>
      <c r="DU2" s="14">
        <f t="shared" si="1"/>
        <v>124</v>
      </c>
      <c r="DV2" s="14">
        <f t="shared" si="1"/>
        <v>125</v>
      </c>
      <c r="DW2" s="14">
        <f t="shared" si="1"/>
        <v>126</v>
      </c>
      <c r="DX2" s="14">
        <f t="shared" si="1"/>
        <v>127</v>
      </c>
      <c r="DY2" s="14">
        <f t="shared" si="1"/>
        <v>128</v>
      </c>
      <c r="DZ2" s="14">
        <f t="shared" si="1"/>
        <v>129</v>
      </c>
      <c r="EA2" s="14">
        <f t="shared" si="1"/>
        <v>130</v>
      </c>
      <c r="EB2" s="14">
        <f t="shared" si="1"/>
        <v>131</v>
      </c>
      <c r="EC2" s="14">
        <f t="shared" si="1"/>
        <v>132</v>
      </c>
      <c r="ED2" s="14">
        <f t="shared" si="1"/>
        <v>133</v>
      </c>
      <c r="EE2" s="14">
        <f t="shared" si="1"/>
        <v>134</v>
      </c>
      <c r="EF2" s="14">
        <f t="shared" ref="EF2:EO2" si="2">COLUMN()-1</f>
        <v>135</v>
      </c>
      <c r="EG2" s="14">
        <f t="shared" si="2"/>
        <v>136</v>
      </c>
      <c r="EH2" s="14">
        <f t="shared" si="2"/>
        <v>137</v>
      </c>
      <c r="EI2" s="14">
        <f t="shared" si="2"/>
        <v>138</v>
      </c>
      <c r="EJ2" s="14">
        <f t="shared" si="2"/>
        <v>139</v>
      </c>
      <c r="EK2" s="14">
        <f t="shared" si="2"/>
        <v>140</v>
      </c>
      <c r="EL2" s="14">
        <f t="shared" si="2"/>
        <v>141</v>
      </c>
      <c r="EM2" s="14">
        <f t="shared" si="2"/>
        <v>142</v>
      </c>
      <c r="EN2" s="14">
        <f t="shared" si="2"/>
        <v>143</v>
      </c>
      <c r="EO2" s="14">
        <f t="shared" si="2"/>
        <v>144</v>
      </c>
    </row>
    <row r="3" spans="1:148" x14ac:dyDescent="0.2">
      <c r="A3" s="14" t="s">
        <v>45</v>
      </c>
      <c r="B3" s="15" t="s">
        <v>46</v>
      </c>
      <c r="C3" s="15" t="s">
        <v>47</v>
      </c>
      <c r="D3" s="15" t="s">
        <v>48</v>
      </c>
      <c r="E3" s="15" t="s">
        <v>49</v>
      </c>
      <c r="F3" s="15" t="s">
        <v>50</v>
      </c>
      <c r="G3" s="15" t="s">
        <v>51</v>
      </c>
      <c r="H3" s="72" t="s">
        <v>52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4"/>
      <c r="Y3" s="78" t="s">
        <v>53</v>
      </c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 t="s">
        <v>28</v>
      </c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</row>
    <row r="4" spans="1:148" x14ac:dyDescent="0.2">
      <c r="A4" s="14" t="s">
        <v>54</v>
      </c>
      <c r="B4" s="16"/>
      <c r="C4" s="16"/>
      <c r="D4" s="16"/>
      <c r="E4" s="16"/>
      <c r="F4" s="16"/>
      <c r="G4" s="16"/>
      <c r="H4" s="75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7"/>
      <c r="Y4" s="71" t="s">
        <v>55</v>
      </c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 t="s">
        <v>56</v>
      </c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 t="s">
        <v>57</v>
      </c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 t="s">
        <v>58</v>
      </c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 t="s">
        <v>59</v>
      </c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 t="s">
        <v>60</v>
      </c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 t="s">
        <v>61</v>
      </c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 t="s">
        <v>62</v>
      </c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 t="s">
        <v>63</v>
      </c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 t="s">
        <v>64</v>
      </c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 t="s">
        <v>65</v>
      </c>
      <c r="EF4" s="71"/>
      <c r="EG4" s="71"/>
      <c r="EH4" s="71"/>
      <c r="EI4" s="71"/>
      <c r="EJ4" s="71"/>
      <c r="EK4" s="71"/>
      <c r="EL4" s="71"/>
      <c r="EM4" s="71"/>
      <c r="EN4" s="71"/>
      <c r="EO4" s="71"/>
    </row>
    <row r="5" spans="1:148" x14ac:dyDescent="0.2">
      <c r="A5" s="14" t="s">
        <v>66</v>
      </c>
      <c r="B5" s="17"/>
      <c r="C5" s="17"/>
      <c r="D5" s="17"/>
      <c r="E5" s="17"/>
      <c r="F5" s="17"/>
      <c r="G5" s="17"/>
      <c r="H5" s="18" t="s">
        <v>67</v>
      </c>
      <c r="I5" s="18" t="s">
        <v>68</v>
      </c>
      <c r="J5" s="18" t="s">
        <v>69</v>
      </c>
      <c r="K5" s="18" t="s">
        <v>70</v>
      </c>
      <c r="L5" s="18" t="s">
        <v>71</v>
      </c>
      <c r="M5" s="18" t="s">
        <v>5</v>
      </c>
      <c r="N5" s="18" t="s">
        <v>72</v>
      </c>
      <c r="O5" s="18" t="s">
        <v>73</v>
      </c>
      <c r="P5" s="18" t="s">
        <v>74</v>
      </c>
      <c r="Q5" s="18" t="s">
        <v>75</v>
      </c>
      <c r="R5" s="18" t="s">
        <v>76</v>
      </c>
      <c r="S5" s="18" t="s">
        <v>77</v>
      </c>
      <c r="T5" s="18" t="s">
        <v>78</v>
      </c>
      <c r="U5" s="18" t="s">
        <v>79</v>
      </c>
      <c r="V5" s="18" t="s">
        <v>80</v>
      </c>
      <c r="W5" s="18" t="s">
        <v>81</v>
      </c>
      <c r="X5" s="18" t="s">
        <v>82</v>
      </c>
      <c r="Y5" s="18" t="s">
        <v>83</v>
      </c>
      <c r="Z5" s="18" t="s">
        <v>84</v>
      </c>
      <c r="AA5" s="18" t="s">
        <v>85</v>
      </c>
      <c r="AB5" s="18" t="s">
        <v>86</v>
      </c>
      <c r="AC5" s="18" t="s">
        <v>87</v>
      </c>
      <c r="AD5" s="18" t="s">
        <v>88</v>
      </c>
      <c r="AE5" s="18" t="s">
        <v>89</v>
      </c>
      <c r="AF5" s="18" t="s">
        <v>90</v>
      </c>
      <c r="AG5" s="18" t="s">
        <v>91</v>
      </c>
      <c r="AH5" s="18" t="s">
        <v>92</v>
      </c>
      <c r="AI5" s="18" t="s">
        <v>31</v>
      </c>
      <c r="AJ5" s="18" t="s">
        <v>83</v>
      </c>
      <c r="AK5" s="18" t="s">
        <v>84</v>
      </c>
      <c r="AL5" s="18" t="s">
        <v>85</v>
      </c>
      <c r="AM5" s="18" t="s">
        <v>86</v>
      </c>
      <c r="AN5" s="18" t="s">
        <v>87</v>
      </c>
      <c r="AO5" s="18" t="s">
        <v>88</v>
      </c>
      <c r="AP5" s="18" t="s">
        <v>89</v>
      </c>
      <c r="AQ5" s="18" t="s">
        <v>90</v>
      </c>
      <c r="AR5" s="18" t="s">
        <v>91</v>
      </c>
      <c r="AS5" s="18" t="s">
        <v>92</v>
      </c>
      <c r="AT5" s="18" t="s">
        <v>93</v>
      </c>
      <c r="AU5" s="18" t="s">
        <v>83</v>
      </c>
      <c r="AV5" s="18" t="s">
        <v>84</v>
      </c>
      <c r="AW5" s="18" t="s">
        <v>85</v>
      </c>
      <c r="AX5" s="18" t="s">
        <v>86</v>
      </c>
      <c r="AY5" s="18" t="s">
        <v>87</v>
      </c>
      <c r="AZ5" s="18" t="s">
        <v>88</v>
      </c>
      <c r="BA5" s="18" t="s">
        <v>89</v>
      </c>
      <c r="BB5" s="18" t="s">
        <v>90</v>
      </c>
      <c r="BC5" s="18" t="s">
        <v>91</v>
      </c>
      <c r="BD5" s="18" t="s">
        <v>92</v>
      </c>
      <c r="BE5" s="18" t="s">
        <v>93</v>
      </c>
      <c r="BF5" s="18" t="s">
        <v>83</v>
      </c>
      <c r="BG5" s="18" t="s">
        <v>84</v>
      </c>
      <c r="BH5" s="18" t="s">
        <v>85</v>
      </c>
      <c r="BI5" s="18" t="s">
        <v>86</v>
      </c>
      <c r="BJ5" s="18" t="s">
        <v>87</v>
      </c>
      <c r="BK5" s="18" t="s">
        <v>88</v>
      </c>
      <c r="BL5" s="18" t="s">
        <v>89</v>
      </c>
      <c r="BM5" s="18" t="s">
        <v>90</v>
      </c>
      <c r="BN5" s="18" t="s">
        <v>91</v>
      </c>
      <c r="BO5" s="18" t="s">
        <v>92</v>
      </c>
      <c r="BP5" s="18" t="s">
        <v>93</v>
      </c>
      <c r="BQ5" s="18" t="s">
        <v>83</v>
      </c>
      <c r="BR5" s="18" t="s">
        <v>84</v>
      </c>
      <c r="BS5" s="18" t="s">
        <v>85</v>
      </c>
      <c r="BT5" s="18" t="s">
        <v>86</v>
      </c>
      <c r="BU5" s="18" t="s">
        <v>87</v>
      </c>
      <c r="BV5" s="18" t="s">
        <v>88</v>
      </c>
      <c r="BW5" s="18" t="s">
        <v>89</v>
      </c>
      <c r="BX5" s="18" t="s">
        <v>90</v>
      </c>
      <c r="BY5" s="18" t="s">
        <v>91</v>
      </c>
      <c r="BZ5" s="18" t="s">
        <v>92</v>
      </c>
      <c r="CA5" s="18" t="s">
        <v>93</v>
      </c>
      <c r="CB5" s="18" t="s">
        <v>83</v>
      </c>
      <c r="CC5" s="18" t="s">
        <v>84</v>
      </c>
      <c r="CD5" s="18" t="s">
        <v>85</v>
      </c>
      <c r="CE5" s="18" t="s">
        <v>86</v>
      </c>
      <c r="CF5" s="18" t="s">
        <v>87</v>
      </c>
      <c r="CG5" s="18" t="s">
        <v>88</v>
      </c>
      <c r="CH5" s="18" t="s">
        <v>89</v>
      </c>
      <c r="CI5" s="18" t="s">
        <v>90</v>
      </c>
      <c r="CJ5" s="18" t="s">
        <v>91</v>
      </c>
      <c r="CK5" s="18" t="s">
        <v>92</v>
      </c>
      <c r="CL5" s="18" t="s">
        <v>93</v>
      </c>
      <c r="CM5" s="18" t="s">
        <v>83</v>
      </c>
      <c r="CN5" s="18" t="s">
        <v>84</v>
      </c>
      <c r="CO5" s="18" t="s">
        <v>85</v>
      </c>
      <c r="CP5" s="18" t="s">
        <v>86</v>
      </c>
      <c r="CQ5" s="18" t="s">
        <v>87</v>
      </c>
      <c r="CR5" s="18" t="s">
        <v>88</v>
      </c>
      <c r="CS5" s="18" t="s">
        <v>89</v>
      </c>
      <c r="CT5" s="18" t="s">
        <v>90</v>
      </c>
      <c r="CU5" s="18" t="s">
        <v>91</v>
      </c>
      <c r="CV5" s="18" t="s">
        <v>92</v>
      </c>
      <c r="CW5" s="18" t="s">
        <v>93</v>
      </c>
      <c r="CX5" s="18" t="s">
        <v>83</v>
      </c>
      <c r="CY5" s="18" t="s">
        <v>84</v>
      </c>
      <c r="CZ5" s="18" t="s">
        <v>85</v>
      </c>
      <c r="DA5" s="18" t="s">
        <v>86</v>
      </c>
      <c r="DB5" s="18" t="s">
        <v>87</v>
      </c>
      <c r="DC5" s="18" t="s">
        <v>88</v>
      </c>
      <c r="DD5" s="18" t="s">
        <v>89</v>
      </c>
      <c r="DE5" s="18" t="s">
        <v>90</v>
      </c>
      <c r="DF5" s="18" t="s">
        <v>91</v>
      </c>
      <c r="DG5" s="18" t="s">
        <v>92</v>
      </c>
      <c r="DH5" s="18" t="s">
        <v>93</v>
      </c>
      <c r="DI5" s="18" t="s">
        <v>83</v>
      </c>
      <c r="DJ5" s="18" t="s">
        <v>84</v>
      </c>
      <c r="DK5" s="18" t="s">
        <v>85</v>
      </c>
      <c r="DL5" s="18" t="s">
        <v>86</v>
      </c>
      <c r="DM5" s="18" t="s">
        <v>87</v>
      </c>
      <c r="DN5" s="18" t="s">
        <v>88</v>
      </c>
      <c r="DO5" s="18" t="s">
        <v>89</v>
      </c>
      <c r="DP5" s="18" t="s">
        <v>90</v>
      </c>
      <c r="DQ5" s="18" t="s">
        <v>91</v>
      </c>
      <c r="DR5" s="18" t="s">
        <v>92</v>
      </c>
      <c r="DS5" s="18" t="s">
        <v>93</v>
      </c>
      <c r="DT5" s="18" t="s">
        <v>83</v>
      </c>
      <c r="DU5" s="18" t="s">
        <v>84</v>
      </c>
      <c r="DV5" s="18" t="s">
        <v>85</v>
      </c>
      <c r="DW5" s="18" t="s">
        <v>86</v>
      </c>
      <c r="DX5" s="18" t="s">
        <v>87</v>
      </c>
      <c r="DY5" s="18" t="s">
        <v>88</v>
      </c>
      <c r="DZ5" s="18" t="s">
        <v>89</v>
      </c>
      <c r="EA5" s="18" t="s">
        <v>90</v>
      </c>
      <c r="EB5" s="18" t="s">
        <v>91</v>
      </c>
      <c r="EC5" s="18" t="s">
        <v>92</v>
      </c>
      <c r="ED5" s="18" t="s">
        <v>93</v>
      </c>
      <c r="EE5" s="18" t="s">
        <v>83</v>
      </c>
      <c r="EF5" s="18" t="s">
        <v>84</v>
      </c>
      <c r="EG5" s="18" t="s">
        <v>85</v>
      </c>
      <c r="EH5" s="18" t="s">
        <v>86</v>
      </c>
      <c r="EI5" s="18" t="s">
        <v>87</v>
      </c>
      <c r="EJ5" s="18" t="s">
        <v>88</v>
      </c>
      <c r="EK5" s="18" t="s">
        <v>89</v>
      </c>
      <c r="EL5" s="18" t="s">
        <v>90</v>
      </c>
      <c r="EM5" s="18" t="s">
        <v>91</v>
      </c>
      <c r="EN5" s="18" t="s">
        <v>92</v>
      </c>
      <c r="EO5" s="18" t="s">
        <v>93</v>
      </c>
    </row>
    <row r="6" spans="1:148" s="22" customFormat="1" x14ac:dyDescent="0.2">
      <c r="A6" s="14" t="s">
        <v>94</v>
      </c>
      <c r="B6" s="19">
        <f>B7</f>
        <v>2024</v>
      </c>
      <c r="C6" s="19">
        <f t="shared" ref="C6:X6" si="3">C7</f>
        <v>335860</v>
      </c>
      <c r="D6" s="19">
        <f t="shared" si="3"/>
        <v>46</v>
      </c>
      <c r="E6" s="19">
        <f t="shared" si="3"/>
        <v>18</v>
      </c>
      <c r="F6" s="19">
        <f t="shared" si="3"/>
        <v>0</v>
      </c>
      <c r="G6" s="19">
        <f t="shared" si="3"/>
        <v>0</v>
      </c>
      <c r="H6" s="19" t="str">
        <f t="shared" si="3"/>
        <v>岡山県　新庄村</v>
      </c>
      <c r="I6" s="19" t="str">
        <f t="shared" si="3"/>
        <v>法適用</v>
      </c>
      <c r="J6" s="19" t="str">
        <f t="shared" si="3"/>
        <v>下水道事業</v>
      </c>
      <c r="K6" s="19" t="str">
        <f t="shared" si="3"/>
        <v>特定地域生活排水処理</v>
      </c>
      <c r="L6" s="19" t="str">
        <f t="shared" si="3"/>
        <v>K2</v>
      </c>
      <c r="M6" s="19" t="str">
        <f t="shared" si="3"/>
        <v>非設置</v>
      </c>
      <c r="N6" s="20" t="str">
        <f t="shared" si="3"/>
        <v>-</v>
      </c>
      <c r="O6" s="20">
        <f t="shared" si="3"/>
        <v>57.25</v>
      </c>
      <c r="P6" s="20">
        <f t="shared" si="3"/>
        <v>21.83</v>
      </c>
      <c r="Q6" s="20">
        <f t="shared" si="3"/>
        <v>100</v>
      </c>
      <c r="R6" s="20">
        <f t="shared" si="3"/>
        <v>3020</v>
      </c>
      <c r="S6" s="20">
        <f t="shared" si="3"/>
        <v>793</v>
      </c>
      <c r="T6" s="20">
        <f t="shared" si="3"/>
        <v>67.11</v>
      </c>
      <c r="U6" s="20">
        <f t="shared" si="3"/>
        <v>11.82</v>
      </c>
      <c r="V6" s="20">
        <f t="shared" si="3"/>
        <v>169</v>
      </c>
      <c r="W6" s="20">
        <f t="shared" si="3"/>
        <v>0.01</v>
      </c>
      <c r="X6" s="20">
        <f t="shared" si="3"/>
        <v>16900</v>
      </c>
      <c r="Y6" s="21" t="str">
        <f>IF(Y7="",NA(),Y7)</f>
        <v>-</v>
      </c>
      <c r="Z6" s="21" t="str">
        <f t="shared" ref="Z6:AH6" si="4">IF(Z7="",NA(),Z7)</f>
        <v>-</v>
      </c>
      <c r="AA6" s="21" t="str">
        <f t="shared" si="4"/>
        <v>-</v>
      </c>
      <c r="AB6" s="21">
        <f t="shared" si="4"/>
        <v>97.77</v>
      </c>
      <c r="AC6" s="21">
        <f t="shared" si="4"/>
        <v>128.30000000000001</v>
      </c>
      <c r="AD6" s="21" t="str">
        <f t="shared" si="4"/>
        <v>-</v>
      </c>
      <c r="AE6" s="21" t="str">
        <f t="shared" si="4"/>
        <v>-</v>
      </c>
      <c r="AF6" s="21" t="str">
        <f t="shared" si="4"/>
        <v>-</v>
      </c>
      <c r="AG6" s="21">
        <f t="shared" si="4"/>
        <v>96.95</v>
      </c>
      <c r="AH6" s="21">
        <f t="shared" si="4"/>
        <v>99.24</v>
      </c>
      <c r="AI6" s="20" t="str">
        <f>IF(AI7="","",IF(AI7="-","【-】","【"&amp;SUBSTITUTE(TEXT(AI7,"#,##0.00"),"-","△")&amp;"】"))</f>
        <v>【100.06】</v>
      </c>
      <c r="AJ6" s="21" t="str">
        <f>IF(AJ7="",NA(),AJ7)</f>
        <v>-</v>
      </c>
      <c r="AK6" s="21" t="str">
        <f t="shared" ref="AK6:AS6" si="5">IF(AK7="",NA(),AK7)</f>
        <v>-</v>
      </c>
      <c r="AL6" s="21" t="str">
        <f t="shared" si="5"/>
        <v>-</v>
      </c>
      <c r="AM6" s="20">
        <f t="shared" si="5"/>
        <v>0</v>
      </c>
      <c r="AN6" s="20">
        <f t="shared" si="5"/>
        <v>0</v>
      </c>
      <c r="AO6" s="21" t="str">
        <f t="shared" si="5"/>
        <v>-</v>
      </c>
      <c r="AP6" s="21" t="str">
        <f t="shared" si="5"/>
        <v>-</v>
      </c>
      <c r="AQ6" s="21" t="str">
        <f t="shared" si="5"/>
        <v>-</v>
      </c>
      <c r="AR6" s="21">
        <f t="shared" si="5"/>
        <v>91.33</v>
      </c>
      <c r="AS6" s="21">
        <f t="shared" si="5"/>
        <v>89.91</v>
      </c>
      <c r="AT6" s="20" t="str">
        <f>IF(AT7="","",IF(AT7="-","【-】","【"&amp;SUBSTITUTE(TEXT(AT7,"#,##0.00"),"-","△")&amp;"】"))</f>
        <v>【84.61】</v>
      </c>
      <c r="AU6" s="21" t="str">
        <f>IF(AU7="",NA(),AU7)</f>
        <v>-</v>
      </c>
      <c r="AV6" s="21" t="str">
        <f t="shared" ref="AV6:BD6" si="6">IF(AV7="",NA(),AV7)</f>
        <v>-</v>
      </c>
      <c r="AW6" s="21" t="str">
        <f t="shared" si="6"/>
        <v>-</v>
      </c>
      <c r="AX6" s="21">
        <f t="shared" si="6"/>
        <v>35.44</v>
      </c>
      <c r="AY6" s="21">
        <f t="shared" si="6"/>
        <v>85.15</v>
      </c>
      <c r="AZ6" s="21" t="str">
        <f t="shared" si="6"/>
        <v>-</v>
      </c>
      <c r="BA6" s="21" t="str">
        <f t="shared" si="6"/>
        <v>-</v>
      </c>
      <c r="BB6" s="21" t="str">
        <f t="shared" si="6"/>
        <v>-</v>
      </c>
      <c r="BC6" s="21">
        <f t="shared" si="6"/>
        <v>126.97</v>
      </c>
      <c r="BD6" s="21">
        <f t="shared" si="6"/>
        <v>103.61</v>
      </c>
      <c r="BE6" s="20" t="str">
        <f>IF(BE7="","",IF(BE7="-","【-】","【"&amp;SUBSTITUTE(TEXT(BE7,"#,##0.00"),"-","△")&amp;"】"))</f>
        <v>【106.63】</v>
      </c>
      <c r="BF6" s="21" t="str">
        <f>IF(BF7="",NA(),BF7)</f>
        <v>-</v>
      </c>
      <c r="BG6" s="21" t="str">
        <f t="shared" ref="BG6:BO6" si="7">IF(BG7="",NA(),BG7)</f>
        <v>-</v>
      </c>
      <c r="BH6" s="21" t="str">
        <f t="shared" si="7"/>
        <v>-</v>
      </c>
      <c r="BI6" s="20">
        <f t="shared" si="7"/>
        <v>0</v>
      </c>
      <c r="BJ6" s="20">
        <f t="shared" si="7"/>
        <v>0</v>
      </c>
      <c r="BK6" s="21" t="str">
        <f t="shared" si="7"/>
        <v>-</v>
      </c>
      <c r="BL6" s="21" t="str">
        <f t="shared" si="7"/>
        <v>-</v>
      </c>
      <c r="BM6" s="21" t="str">
        <f t="shared" si="7"/>
        <v>-</v>
      </c>
      <c r="BN6" s="21">
        <f t="shared" si="7"/>
        <v>338.47</v>
      </c>
      <c r="BO6" s="21">
        <f t="shared" si="7"/>
        <v>368.83</v>
      </c>
      <c r="BP6" s="20" t="str">
        <f>IF(BP7="","",IF(BP7="-","【-】","【"&amp;SUBSTITUTE(TEXT(BP7,"#,##0.00"),"-","△")&amp;"】"))</f>
        <v>【386.06】</v>
      </c>
      <c r="BQ6" s="21" t="str">
        <f>IF(BQ7="",NA(),BQ7)</f>
        <v>-</v>
      </c>
      <c r="BR6" s="21" t="str">
        <f t="shared" ref="BR6:BZ6" si="8">IF(BR7="",NA(),BR7)</f>
        <v>-</v>
      </c>
      <c r="BS6" s="21" t="str">
        <f t="shared" si="8"/>
        <v>-</v>
      </c>
      <c r="BT6" s="21">
        <f t="shared" si="8"/>
        <v>29.52</v>
      </c>
      <c r="BU6" s="21">
        <f t="shared" si="8"/>
        <v>41.94</v>
      </c>
      <c r="BV6" s="21" t="str">
        <f t="shared" si="8"/>
        <v>-</v>
      </c>
      <c r="BW6" s="21" t="str">
        <f t="shared" si="8"/>
        <v>-</v>
      </c>
      <c r="BX6" s="21" t="str">
        <f t="shared" si="8"/>
        <v>-</v>
      </c>
      <c r="BY6" s="21">
        <f t="shared" si="8"/>
        <v>56.06</v>
      </c>
      <c r="BZ6" s="21">
        <f t="shared" si="8"/>
        <v>53.25</v>
      </c>
      <c r="CA6" s="20" t="str">
        <f>IF(CA7="","",IF(CA7="-","【-】","【"&amp;SUBSTITUTE(TEXT(CA7,"#,##0.00"),"-","△")&amp;"】"))</f>
        <v>【51.14】</v>
      </c>
      <c r="CB6" s="21" t="str">
        <f>IF(CB7="",NA(),CB7)</f>
        <v>-</v>
      </c>
      <c r="CC6" s="21" t="str">
        <f t="shared" ref="CC6:CK6" si="9">IF(CC7="",NA(),CC7)</f>
        <v>-</v>
      </c>
      <c r="CD6" s="21" t="str">
        <f t="shared" si="9"/>
        <v>-</v>
      </c>
      <c r="CE6" s="21">
        <f t="shared" si="9"/>
        <v>554.02</v>
      </c>
      <c r="CF6" s="21">
        <f t="shared" si="9"/>
        <v>397.96</v>
      </c>
      <c r="CG6" s="21" t="str">
        <f t="shared" si="9"/>
        <v>-</v>
      </c>
      <c r="CH6" s="21" t="str">
        <f t="shared" si="9"/>
        <v>-</v>
      </c>
      <c r="CI6" s="21" t="str">
        <f t="shared" si="9"/>
        <v>-</v>
      </c>
      <c r="CJ6" s="21">
        <f t="shared" si="9"/>
        <v>304.36</v>
      </c>
      <c r="CK6" s="21">
        <f t="shared" si="9"/>
        <v>325.45</v>
      </c>
      <c r="CL6" s="20" t="str">
        <f>IF(CL7="","",IF(CL7="-","【-】","【"&amp;SUBSTITUTE(TEXT(CL7,"#,##0.00"),"-","△")&amp;"】"))</f>
        <v>【329.31】</v>
      </c>
      <c r="CM6" s="21" t="str">
        <f>IF(CM7="",NA(),CM7)</f>
        <v>-</v>
      </c>
      <c r="CN6" s="21" t="str">
        <f t="shared" ref="CN6:CV6" si="10">IF(CN7="",NA(),CN7)</f>
        <v>-</v>
      </c>
      <c r="CO6" s="21" t="str">
        <f t="shared" si="10"/>
        <v>-</v>
      </c>
      <c r="CP6" s="21">
        <f t="shared" si="10"/>
        <v>43.14</v>
      </c>
      <c r="CQ6" s="21">
        <f t="shared" si="10"/>
        <v>41.51</v>
      </c>
      <c r="CR6" s="21" t="str">
        <f t="shared" si="10"/>
        <v>-</v>
      </c>
      <c r="CS6" s="21" t="str">
        <f t="shared" si="10"/>
        <v>-</v>
      </c>
      <c r="CT6" s="21" t="str">
        <f t="shared" si="10"/>
        <v>-</v>
      </c>
      <c r="CU6" s="21">
        <f t="shared" si="10"/>
        <v>54.08</v>
      </c>
      <c r="CV6" s="21">
        <f t="shared" si="10"/>
        <v>52.59</v>
      </c>
      <c r="CW6" s="20" t="str">
        <f>IF(CW7="","",IF(CW7="-","【-】","【"&amp;SUBSTITUTE(TEXT(CW7,"#,##0.00"),"-","△")&amp;"】"))</f>
        <v>【54.37】</v>
      </c>
      <c r="CX6" s="21" t="str">
        <f>IF(CX7="",NA(),CX7)</f>
        <v>-</v>
      </c>
      <c r="CY6" s="21" t="str">
        <f t="shared" ref="CY6:DG6" si="11">IF(CY7="",NA(),CY7)</f>
        <v>-</v>
      </c>
      <c r="CZ6" s="21" t="str">
        <f t="shared" si="11"/>
        <v>-</v>
      </c>
      <c r="DA6" s="21">
        <f t="shared" si="11"/>
        <v>75.14</v>
      </c>
      <c r="DB6" s="21">
        <f t="shared" si="11"/>
        <v>76.33</v>
      </c>
      <c r="DC6" s="21" t="str">
        <f t="shared" si="11"/>
        <v>-</v>
      </c>
      <c r="DD6" s="21" t="str">
        <f t="shared" si="11"/>
        <v>-</v>
      </c>
      <c r="DE6" s="21" t="str">
        <f t="shared" si="11"/>
        <v>-</v>
      </c>
      <c r="DF6" s="21">
        <f t="shared" si="11"/>
        <v>90.57</v>
      </c>
      <c r="DG6" s="21">
        <f t="shared" si="11"/>
        <v>87.02</v>
      </c>
      <c r="DH6" s="20" t="str">
        <f>IF(DH7="","",IF(DH7="-","【-】","【"&amp;SUBSTITUTE(TEXT(DH7,"#,##0.00"),"-","△")&amp;"】"))</f>
        <v>【84.89】</v>
      </c>
      <c r="DI6" s="21" t="str">
        <f>IF(DI7="",NA(),DI7)</f>
        <v>-</v>
      </c>
      <c r="DJ6" s="21" t="str">
        <f t="shared" ref="DJ6:DR6" si="12">IF(DJ7="",NA(),DJ7)</f>
        <v>-</v>
      </c>
      <c r="DK6" s="21" t="str">
        <f t="shared" si="12"/>
        <v>-</v>
      </c>
      <c r="DL6" s="21">
        <f t="shared" si="12"/>
        <v>56.93</v>
      </c>
      <c r="DM6" s="21">
        <f t="shared" si="12"/>
        <v>59.97</v>
      </c>
      <c r="DN6" s="21" t="str">
        <f t="shared" si="12"/>
        <v>-</v>
      </c>
      <c r="DO6" s="21" t="str">
        <f t="shared" si="12"/>
        <v>-</v>
      </c>
      <c r="DP6" s="21" t="str">
        <f t="shared" si="12"/>
        <v>-</v>
      </c>
      <c r="DQ6" s="21">
        <f t="shared" si="12"/>
        <v>26.92</v>
      </c>
      <c r="DR6" s="21">
        <f t="shared" si="12"/>
        <v>27.57</v>
      </c>
      <c r="DS6" s="20" t="str">
        <f>IF(DS7="","",IF(DS7="-","【-】","【"&amp;SUBSTITUTE(TEXT(DS7,"#,##0.00"),"-","△")&amp;"】"))</f>
        <v>【26.38】</v>
      </c>
      <c r="DT6" s="21" t="str">
        <f>IF(DT7="",NA(),DT7)</f>
        <v>-</v>
      </c>
      <c r="DU6" s="21" t="str">
        <f t="shared" ref="DU6:EC6" si="13">IF(DU7="",NA(),DU7)</f>
        <v>-</v>
      </c>
      <c r="DV6" s="21" t="str">
        <f t="shared" si="13"/>
        <v>-</v>
      </c>
      <c r="DW6" s="21" t="str">
        <f t="shared" si="13"/>
        <v>-</v>
      </c>
      <c r="DX6" s="21" t="str">
        <f t="shared" si="13"/>
        <v>-</v>
      </c>
      <c r="DY6" s="21" t="str">
        <f t="shared" si="13"/>
        <v>-</v>
      </c>
      <c r="DZ6" s="21" t="str">
        <f t="shared" si="13"/>
        <v>-</v>
      </c>
      <c r="EA6" s="21" t="str">
        <f t="shared" si="13"/>
        <v>-</v>
      </c>
      <c r="EB6" s="21" t="str">
        <f t="shared" si="13"/>
        <v>-</v>
      </c>
      <c r="EC6" s="21" t="str">
        <f t="shared" si="13"/>
        <v>-</v>
      </c>
      <c r="ED6" s="20" t="str">
        <f>IF(ED7="","",IF(ED7="-","【-】","【"&amp;SUBSTITUTE(TEXT(ED7,"#,##0.00"),"-","△")&amp;"】"))</f>
        <v>【-】</v>
      </c>
      <c r="EE6" s="21" t="str">
        <f>IF(EE7="",NA(),EE7)</f>
        <v>-</v>
      </c>
      <c r="EF6" s="21" t="str">
        <f t="shared" ref="EF6:EN6" si="14">IF(EF7="",NA(),EF7)</f>
        <v>-</v>
      </c>
      <c r="EG6" s="21" t="str">
        <f t="shared" si="14"/>
        <v>-</v>
      </c>
      <c r="EH6" s="21" t="str">
        <f t="shared" si="14"/>
        <v>-</v>
      </c>
      <c r="EI6" s="21" t="str">
        <f t="shared" si="14"/>
        <v>-</v>
      </c>
      <c r="EJ6" s="21" t="str">
        <f t="shared" si="14"/>
        <v>-</v>
      </c>
      <c r="EK6" s="21" t="str">
        <f t="shared" si="14"/>
        <v>-</v>
      </c>
      <c r="EL6" s="21" t="str">
        <f t="shared" si="14"/>
        <v>-</v>
      </c>
      <c r="EM6" s="21" t="str">
        <f t="shared" si="14"/>
        <v>-</v>
      </c>
      <c r="EN6" s="21" t="str">
        <f t="shared" si="14"/>
        <v>-</v>
      </c>
      <c r="EO6" s="20" t="str">
        <f>IF(EO7="","",IF(EO7="-","【-】","【"&amp;SUBSTITUTE(TEXT(EO7,"#,##0.00"),"-","△")&amp;"】"))</f>
        <v>【-】</v>
      </c>
    </row>
    <row r="7" spans="1:148" s="22" customFormat="1" x14ac:dyDescent="0.2">
      <c r="A7" s="14"/>
      <c r="B7" s="23">
        <v>2024</v>
      </c>
      <c r="C7" s="23">
        <v>335860</v>
      </c>
      <c r="D7" s="23">
        <v>46</v>
      </c>
      <c r="E7" s="23">
        <v>18</v>
      </c>
      <c r="F7" s="23">
        <v>0</v>
      </c>
      <c r="G7" s="23">
        <v>0</v>
      </c>
      <c r="H7" s="23" t="s">
        <v>95</v>
      </c>
      <c r="I7" s="23" t="s">
        <v>96</v>
      </c>
      <c r="J7" s="23" t="s">
        <v>97</v>
      </c>
      <c r="K7" s="23" t="s">
        <v>98</v>
      </c>
      <c r="L7" s="23" t="s">
        <v>99</v>
      </c>
      <c r="M7" s="23" t="s">
        <v>100</v>
      </c>
      <c r="N7" s="24" t="s">
        <v>101</v>
      </c>
      <c r="O7" s="24">
        <v>57.25</v>
      </c>
      <c r="P7" s="24">
        <v>21.83</v>
      </c>
      <c r="Q7" s="24">
        <v>100</v>
      </c>
      <c r="R7" s="24">
        <v>3020</v>
      </c>
      <c r="S7" s="24">
        <v>793</v>
      </c>
      <c r="T7" s="24">
        <v>67.11</v>
      </c>
      <c r="U7" s="24">
        <v>11.82</v>
      </c>
      <c r="V7" s="24">
        <v>169</v>
      </c>
      <c r="W7" s="24">
        <v>0.01</v>
      </c>
      <c r="X7" s="24">
        <v>16900</v>
      </c>
      <c r="Y7" s="24" t="s">
        <v>101</v>
      </c>
      <c r="Z7" s="24" t="s">
        <v>101</v>
      </c>
      <c r="AA7" s="24" t="s">
        <v>101</v>
      </c>
      <c r="AB7" s="24">
        <v>97.77</v>
      </c>
      <c r="AC7" s="24">
        <v>128.30000000000001</v>
      </c>
      <c r="AD7" s="24" t="s">
        <v>101</v>
      </c>
      <c r="AE7" s="24" t="s">
        <v>101</v>
      </c>
      <c r="AF7" s="24" t="s">
        <v>101</v>
      </c>
      <c r="AG7" s="24">
        <v>96.95</v>
      </c>
      <c r="AH7" s="24">
        <v>99.24</v>
      </c>
      <c r="AI7" s="24">
        <v>100.06</v>
      </c>
      <c r="AJ7" s="24" t="s">
        <v>101</v>
      </c>
      <c r="AK7" s="24" t="s">
        <v>101</v>
      </c>
      <c r="AL7" s="24" t="s">
        <v>101</v>
      </c>
      <c r="AM7" s="24">
        <v>0</v>
      </c>
      <c r="AN7" s="24">
        <v>0</v>
      </c>
      <c r="AO7" s="24" t="s">
        <v>101</v>
      </c>
      <c r="AP7" s="24" t="s">
        <v>101</v>
      </c>
      <c r="AQ7" s="24" t="s">
        <v>101</v>
      </c>
      <c r="AR7" s="24">
        <v>91.33</v>
      </c>
      <c r="AS7" s="24">
        <v>89.91</v>
      </c>
      <c r="AT7" s="24">
        <v>84.61</v>
      </c>
      <c r="AU7" s="24" t="s">
        <v>101</v>
      </c>
      <c r="AV7" s="24" t="s">
        <v>101</v>
      </c>
      <c r="AW7" s="24" t="s">
        <v>101</v>
      </c>
      <c r="AX7" s="24">
        <v>35.44</v>
      </c>
      <c r="AY7" s="24">
        <v>85.15</v>
      </c>
      <c r="AZ7" s="24" t="s">
        <v>101</v>
      </c>
      <c r="BA7" s="24" t="s">
        <v>101</v>
      </c>
      <c r="BB7" s="24" t="s">
        <v>101</v>
      </c>
      <c r="BC7" s="24">
        <v>126.97</v>
      </c>
      <c r="BD7" s="24">
        <v>103.61</v>
      </c>
      <c r="BE7" s="24">
        <v>106.63</v>
      </c>
      <c r="BF7" s="24" t="s">
        <v>101</v>
      </c>
      <c r="BG7" s="24" t="s">
        <v>101</v>
      </c>
      <c r="BH7" s="24" t="s">
        <v>101</v>
      </c>
      <c r="BI7" s="24">
        <v>0</v>
      </c>
      <c r="BJ7" s="24">
        <v>0</v>
      </c>
      <c r="BK7" s="24" t="s">
        <v>101</v>
      </c>
      <c r="BL7" s="24" t="s">
        <v>101</v>
      </c>
      <c r="BM7" s="24" t="s">
        <v>101</v>
      </c>
      <c r="BN7" s="24">
        <v>338.47</v>
      </c>
      <c r="BO7" s="24">
        <v>368.83</v>
      </c>
      <c r="BP7" s="24">
        <v>386.06</v>
      </c>
      <c r="BQ7" s="24" t="s">
        <v>101</v>
      </c>
      <c r="BR7" s="24" t="s">
        <v>101</v>
      </c>
      <c r="BS7" s="24" t="s">
        <v>101</v>
      </c>
      <c r="BT7" s="24">
        <v>29.52</v>
      </c>
      <c r="BU7" s="24">
        <v>41.94</v>
      </c>
      <c r="BV7" s="24" t="s">
        <v>101</v>
      </c>
      <c r="BW7" s="24" t="s">
        <v>101</v>
      </c>
      <c r="BX7" s="24" t="s">
        <v>101</v>
      </c>
      <c r="BY7" s="24">
        <v>56.06</v>
      </c>
      <c r="BZ7" s="24">
        <v>53.25</v>
      </c>
      <c r="CA7" s="24">
        <v>51.14</v>
      </c>
      <c r="CB7" s="24" t="s">
        <v>101</v>
      </c>
      <c r="CC7" s="24" t="s">
        <v>101</v>
      </c>
      <c r="CD7" s="24" t="s">
        <v>101</v>
      </c>
      <c r="CE7" s="24">
        <v>554.02</v>
      </c>
      <c r="CF7" s="24">
        <v>397.96</v>
      </c>
      <c r="CG7" s="24" t="s">
        <v>101</v>
      </c>
      <c r="CH7" s="24" t="s">
        <v>101</v>
      </c>
      <c r="CI7" s="24" t="s">
        <v>101</v>
      </c>
      <c r="CJ7" s="24">
        <v>304.36</v>
      </c>
      <c r="CK7" s="24">
        <v>325.45</v>
      </c>
      <c r="CL7" s="24">
        <v>329.31</v>
      </c>
      <c r="CM7" s="24" t="s">
        <v>101</v>
      </c>
      <c r="CN7" s="24" t="s">
        <v>101</v>
      </c>
      <c r="CO7" s="24" t="s">
        <v>101</v>
      </c>
      <c r="CP7" s="24">
        <v>43.14</v>
      </c>
      <c r="CQ7" s="24">
        <v>41.51</v>
      </c>
      <c r="CR7" s="24" t="s">
        <v>101</v>
      </c>
      <c r="CS7" s="24" t="s">
        <v>101</v>
      </c>
      <c r="CT7" s="24" t="s">
        <v>101</v>
      </c>
      <c r="CU7" s="24">
        <v>54.08</v>
      </c>
      <c r="CV7" s="24">
        <v>52.59</v>
      </c>
      <c r="CW7" s="24">
        <v>54.37</v>
      </c>
      <c r="CX7" s="24" t="s">
        <v>101</v>
      </c>
      <c r="CY7" s="24" t="s">
        <v>101</v>
      </c>
      <c r="CZ7" s="24" t="s">
        <v>101</v>
      </c>
      <c r="DA7" s="24">
        <v>75.14</v>
      </c>
      <c r="DB7" s="24">
        <v>76.33</v>
      </c>
      <c r="DC7" s="24" t="s">
        <v>101</v>
      </c>
      <c r="DD7" s="24" t="s">
        <v>101</v>
      </c>
      <c r="DE7" s="24" t="s">
        <v>101</v>
      </c>
      <c r="DF7" s="24">
        <v>90.57</v>
      </c>
      <c r="DG7" s="24">
        <v>87.02</v>
      </c>
      <c r="DH7" s="24">
        <v>84.89</v>
      </c>
      <c r="DI7" s="24" t="s">
        <v>101</v>
      </c>
      <c r="DJ7" s="24" t="s">
        <v>101</v>
      </c>
      <c r="DK7" s="24" t="s">
        <v>101</v>
      </c>
      <c r="DL7" s="24">
        <v>56.93</v>
      </c>
      <c r="DM7" s="24">
        <v>59.97</v>
      </c>
      <c r="DN7" s="24" t="s">
        <v>101</v>
      </c>
      <c r="DO7" s="24" t="s">
        <v>101</v>
      </c>
      <c r="DP7" s="24" t="s">
        <v>101</v>
      </c>
      <c r="DQ7" s="24">
        <v>26.92</v>
      </c>
      <c r="DR7" s="24">
        <v>27.57</v>
      </c>
      <c r="DS7" s="24">
        <v>26.38</v>
      </c>
      <c r="DT7" s="24" t="s">
        <v>101</v>
      </c>
      <c r="DU7" s="24" t="s">
        <v>101</v>
      </c>
      <c r="DV7" s="24" t="s">
        <v>101</v>
      </c>
      <c r="DW7" s="24" t="s">
        <v>101</v>
      </c>
      <c r="DX7" s="24" t="s">
        <v>101</v>
      </c>
      <c r="DY7" s="24" t="s">
        <v>101</v>
      </c>
      <c r="DZ7" s="24" t="s">
        <v>101</v>
      </c>
      <c r="EA7" s="24" t="s">
        <v>101</v>
      </c>
      <c r="EB7" s="24" t="s">
        <v>101</v>
      </c>
      <c r="EC7" s="24" t="s">
        <v>101</v>
      </c>
      <c r="ED7" s="24" t="s">
        <v>101</v>
      </c>
      <c r="EE7" s="24" t="s">
        <v>101</v>
      </c>
      <c r="EF7" s="24" t="s">
        <v>101</v>
      </c>
      <c r="EG7" s="24" t="s">
        <v>101</v>
      </c>
      <c r="EH7" s="24" t="s">
        <v>101</v>
      </c>
      <c r="EI7" s="24" t="s">
        <v>101</v>
      </c>
      <c r="EJ7" s="24" t="s">
        <v>101</v>
      </c>
      <c r="EK7" s="24" t="s">
        <v>101</v>
      </c>
      <c r="EL7" s="24" t="s">
        <v>101</v>
      </c>
      <c r="EM7" s="24" t="s">
        <v>101</v>
      </c>
      <c r="EN7" s="24" t="s">
        <v>101</v>
      </c>
      <c r="EO7" s="24" t="s">
        <v>101</v>
      </c>
    </row>
    <row r="8" spans="1:148" x14ac:dyDescent="0.2"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</row>
    <row r="9" spans="1:148" x14ac:dyDescent="0.2">
      <c r="A9" s="26"/>
      <c r="B9" s="26" t="s">
        <v>102</v>
      </c>
      <c r="C9" s="26" t="s">
        <v>103</v>
      </c>
      <c r="D9" s="26" t="s">
        <v>104</v>
      </c>
      <c r="E9" s="26" t="s">
        <v>105</v>
      </c>
      <c r="F9" s="26" t="s">
        <v>106</v>
      </c>
      <c r="R9" s="25"/>
      <c r="Y9" s="25"/>
      <c r="Z9" s="25"/>
      <c r="AA9" s="25"/>
      <c r="AB9" s="25"/>
      <c r="AC9" s="25"/>
      <c r="AD9" s="25"/>
      <c r="AE9" s="25"/>
      <c r="AF9" s="25"/>
      <c r="AG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D9" s="25"/>
      <c r="EE9" s="25"/>
      <c r="EF9" s="25"/>
      <c r="EG9" s="25"/>
      <c r="EH9" s="25"/>
      <c r="EI9" s="25"/>
      <c r="EJ9" s="25"/>
      <c r="EK9" s="25"/>
      <c r="EL9" s="25"/>
      <c r="EM9" s="25"/>
    </row>
    <row r="10" spans="1:148" x14ac:dyDescent="0.2">
      <c r="A10" s="26" t="s">
        <v>46</v>
      </c>
      <c r="B10" s="27">
        <f>DATEVALUE($B7-B11&amp;"/1/"&amp;B12)</f>
        <v>37257</v>
      </c>
      <c r="C10" s="27">
        <f t="shared" ref="C10:F10" si="15">DATEVALUE($B7-C11&amp;"/1/"&amp;C12)</f>
        <v>37622</v>
      </c>
      <c r="D10" s="27">
        <f t="shared" si="15"/>
        <v>37988</v>
      </c>
      <c r="E10" s="27">
        <f t="shared" si="15"/>
        <v>38355</v>
      </c>
      <c r="F10" s="27">
        <f t="shared" si="15"/>
        <v>38721</v>
      </c>
    </row>
    <row r="11" spans="1:148" x14ac:dyDescent="0.2">
      <c r="B11">
        <v>22</v>
      </c>
      <c r="C11">
        <v>21</v>
      </c>
      <c r="D11">
        <v>20</v>
      </c>
      <c r="E11">
        <v>19</v>
      </c>
      <c r="F11">
        <v>18</v>
      </c>
      <c r="G11" t="s">
        <v>107</v>
      </c>
    </row>
    <row r="12" spans="1:148" x14ac:dyDescent="0.2">
      <c r="B12">
        <v>1</v>
      </c>
      <c r="C12">
        <v>1</v>
      </c>
      <c r="D12">
        <v>2</v>
      </c>
      <c r="E12">
        <v>3</v>
      </c>
      <c r="F12">
        <v>4</v>
      </c>
      <c r="G12" t="s">
        <v>108</v>
      </c>
    </row>
    <row r="13" spans="1:148" x14ac:dyDescent="0.2">
      <c r="B13" t="s">
        <v>109</v>
      </c>
      <c r="C13" t="s">
        <v>109</v>
      </c>
      <c r="D13" t="s">
        <v>109</v>
      </c>
      <c r="E13" t="s">
        <v>109</v>
      </c>
      <c r="F13" t="s">
        <v>109</v>
      </c>
      <c r="G13" t="s">
        <v>110</v>
      </c>
    </row>
  </sheetData>
  <mergeCells count="14">
    <mergeCell ref="CX4:DH4"/>
    <mergeCell ref="DI4:DS4"/>
    <mergeCell ref="DT4:ED4"/>
    <mergeCell ref="EE4:EO4"/>
    <mergeCell ref="H3:X4"/>
    <mergeCell ref="Y3:DH3"/>
    <mergeCell ref="DI3:EO3"/>
    <mergeCell ref="Y4:AI4"/>
    <mergeCell ref="AJ4:AT4"/>
    <mergeCell ref="AU4:BE4"/>
    <mergeCell ref="BF4:BP4"/>
    <mergeCell ref="BQ4:CA4"/>
    <mergeCell ref="CB4:CL4"/>
    <mergeCell ref="CM4:CW4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法適用_下水道事業</vt:lpstr>
      <vt:lpstr>データ</vt:lpstr>
    </vt:vector>
  </TitlesOfParts>
  <Manager>公営企業課</Manager>
  <Company>総務省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経営比較分析表</dc:title>
  <dc:subject/>
  <dc:creator>公営企業課</dc:creator>
  <cp:keywords/>
  <dc:description/>
  <cp:lastModifiedBy> </cp:lastModifiedBy>
  <dcterms:created xsi:type="dcterms:W3CDTF">2025-12-23T06:31:21Z</dcterms:created>
  <dcterms:modified xsi:type="dcterms:W3CDTF">2026-02-03T07:03:27Z</dcterms:modified>
  <cp:category/>
</cp:coreProperties>
</file>