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BB10" i="4"/>
  <c r="AL10" i="4"/>
  <c r="W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<sst xmlns="http://schemas.openxmlformats.org/spreadsheetml/2006/main" count="237" uniqueCount="123">
  <si>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</si>
  <si>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</si>
  <si>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</si>
  <si>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</si>
  <si>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</si>
  <si>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</si>
  <si>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</si>
  <si>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</si>
  <si>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</si>
  <si>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</si>
  <si>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</si>
  <si>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</si>
  <si>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</si>
  <si>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</si>
  <si>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</si>
  <si>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</si>
  <si>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</si>
  <si>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</si>
  <si>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</si>
  <si>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</si>
  <si>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</si>
  <si>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</si>
  <si>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</si>
  <si>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</si>
  <si>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</si>
  <si>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</si>
  <si>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</si>
  <si>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</si>
  <si>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</si>
  <si>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</si>
  <si>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</si>
  <si>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</si>
  <si>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</si>
  <si>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</si>
  <si>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</si>
  <si>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</si>
  <si>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</si>
  <si>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</si>
  <si>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</si>
  <si>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</si>
  <si>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</si>
  <si>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</si>
  <si>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</si>
  <si>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</si>
  <si>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</si>
  <si>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</si>
  <si>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</si>
  <si>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</si>
  <si>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</si>
  <si>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</si>
  <si>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</si>
  <si>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</si>
  <si>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</si>
  <si>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</si>
  <si>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</si>
  <si>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</si>
  <si>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</si>
  <si>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</si>
  <si>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</si>
  <si>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</si>
  <si>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</si>
  <si>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</si>
  <si>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</si>
  <si>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</si>
  <si>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</si>
  <si>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</si>
  <si>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</si>
  <si>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</si>
  <si>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</si>
  <si>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</si>
  <si>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</si>
  <si>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</si>
  <si>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</si>
  <si>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</si>
  <si>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</si>
  <si>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</si>
  <si>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</si>
  <si>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</si>
  <si>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</si>
  <si>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</si>
  <si>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</si>
  <si>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</si>
  <si>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</si>
  <si>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</si>
  <si>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</si>
  <si>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</si>
  <si>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</si>
  <si>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</si>
  <si>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</si>
  <si>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</si>
  <si>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</si>
  <si>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</si>
  <si>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</si>
  <si>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</si>
  <si>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</si>
  <si>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</si>
  <si>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</si>
  <si>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</si>
  <si>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</si>
  <si>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</si>
  <si>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</si>
  <si>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</si>
  <si>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</si>
  <si>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</si>
  <si>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</si>
  <si>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</si>
  <si>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</si>
  <si>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岡山県　新庄村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</si>
  <si>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</si>
  <si>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</si>
  <si>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</si>
  <si>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</si>
  <si>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</si>
  <si>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</si>
  <si>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</si>
  <si>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</si>
  <si>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</si>
  <si>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</si>
  <si>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</si>
  <si>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</si>
  <si>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老朽化した管路の割合が低いため、類似団体に比べて有収率は高くなっているが、一般会計からの繰入金に頼った経営状況であり、将来の改修、更新に備えた計画を策定しておく必要がある。</t>
    <rPh sb="12" eb="13">
      <t>ヒク</t>
    </rPh>
    <rPh sb="17" eb="19">
      <t>ルイジ</t>
    </rPh>
    <rPh sb="19" eb="21">
      <t>ダンタイ</t>
    </rPh>
    <rPh sb="22" eb="23">
      <t>クラ</t>
    </rPh>
    <rPh sb="25" eb="27">
      <t>ユウシュウ</t>
    </rPh>
    <rPh sb="27" eb="28">
      <t>リツ</t>
    </rPh>
    <rPh sb="29" eb="30">
      <t>タカ</t>
    </rPh>
    <rPh sb="38" eb="39">
      <t>イチ</t>
    </rPh>
    <phoneticPr fontId="7"/>
  </si>
  <si>
    <t>　収益的収支比率は、人口減少により水道料金が伸びず、類似団体に比べて低い率で推移している。企業債残高対給水収益比率は、類似団体より高い傾向にあるが、これは、簡易水道の統合事業等を行ったため、水道事業の収益に対して企業債残高が高くなっているためである。統合事業等は、平成28年度に終了したため、今後、企業債残高は減少していく見込みである。
　また、給水原価は、類似団体並となっているが、料金回収率、施設利用率は、類似団体を下回っており、経営の効率性は悪いと言える。
　上記のとおり簡易水道事業は、給水収益で賄えていない状況である。企業債の償還等もあり、一般会計からの繰入金で事業運営を行っている状況である。</t>
    <rPh sb="1" eb="4">
      <t>シュウエキテキ</t>
    </rPh>
    <rPh sb="4" eb="6">
      <t>シュウシ</t>
    </rPh>
    <rPh sb="6" eb="8">
      <t>ヒリツ</t>
    </rPh>
    <rPh sb="10" eb="12">
      <t>ジンコウ</t>
    </rPh>
    <rPh sb="12" eb="14">
      <t>ゲンショウ</t>
    </rPh>
    <rPh sb="17" eb="19">
      <t>スイドウ</t>
    </rPh>
    <rPh sb="19" eb="21">
      <t>リョウキン</t>
    </rPh>
    <rPh sb="22" eb="23">
      <t>ノ</t>
    </rPh>
    <rPh sb="26" eb="28">
      <t>ルイジ</t>
    </rPh>
    <rPh sb="28" eb="30">
      <t>ダンタイ</t>
    </rPh>
    <rPh sb="31" eb="32">
      <t>クラ</t>
    </rPh>
    <rPh sb="34" eb="35">
      <t>ヒク</t>
    </rPh>
    <rPh sb="36" eb="37">
      <t>リツ</t>
    </rPh>
    <rPh sb="38" eb="40">
      <t>スイイ</t>
    </rPh>
    <rPh sb="155" eb="157">
      <t>ゲンショウ</t>
    </rPh>
    <rPh sb="173" eb="175">
      <t>キュウスイ</t>
    </rPh>
    <rPh sb="175" eb="177">
      <t>ゲンカ</t>
    </rPh>
    <rPh sb="179" eb="181">
      <t>ルイジ</t>
    </rPh>
    <rPh sb="181" eb="183">
      <t>ダンタイ</t>
    </rPh>
    <rPh sb="183" eb="184">
      <t>ナ</t>
    </rPh>
    <rPh sb="198" eb="200">
      <t>シセツ</t>
    </rPh>
    <rPh sb="200" eb="203">
      <t>リヨウリツ</t>
    </rPh>
    <rPh sb="210" eb="212">
      <t>シタマワ</t>
    </rPh>
    <rPh sb="217" eb="219">
      <t>ケイエイ</t>
    </rPh>
    <rPh sb="220" eb="223">
      <t>コウリツセイ</t>
    </rPh>
    <rPh sb="224" eb="225">
      <t>ワル</t>
    </rPh>
    <rPh sb="227" eb="228">
      <t>イ</t>
    </rPh>
    <rPh sb="239" eb="241">
      <t>カンイ</t>
    </rPh>
    <rPh sb="241" eb="243">
      <t>スイドウ</t>
    </rPh>
    <rPh sb="243" eb="245">
      <t>ジギョウ</t>
    </rPh>
    <rPh sb="284" eb="285">
      <t>キン</t>
    </rPh>
    <rPh sb="286" eb="288">
      <t>ジギョウ</t>
    </rPh>
    <rPh sb="288" eb="290">
      <t>ウンエイ</t>
    </rPh>
    <rPh sb="291" eb="292">
      <t>オコナ</t>
    </rPh>
    <phoneticPr fontId="7"/>
  </si>
  <si>
    <t>　県内でも一番小さな自治体であり、一世帯あたりの数値の変動が全体に対して与える影響は大きい。今後、料金収納率の向上、料金改定の検討、経営の効率化を図り、企業会計の健全化を進めていく。また、老朽化対策等については、事業全体の経営バランス等を考慮し、更新を進めていく。</t>
    <rPh sb="1" eb="2">
      <t>ケン</t>
    </rPh>
    <rPh sb="2" eb="3">
      <t>ナイ</t>
    </rPh>
    <rPh sb="5" eb="7">
      <t>イチバン</t>
    </rPh>
    <rPh sb="7" eb="8">
      <t>チイ</t>
    </rPh>
    <rPh sb="10" eb="13">
      <t>ジチタイ</t>
    </rPh>
    <rPh sb="17" eb="20">
      <t>イッセタイ</t>
    </rPh>
    <rPh sb="24" eb="26">
      <t>スウチ</t>
    </rPh>
    <rPh sb="27" eb="29">
      <t>ヘンドウ</t>
    </rPh>
    <rPh sb="30" eb="32">
      <t>ゼンタイ</t>
    </rPh>
    <rPh sb="33" eb="34">
      <t>タイ</t>
    </rPh>
    <rPh sb="36" eb="37">
      <t>アタ</t>
    </rPh>
    <rPh sb="39" eb="41">
      <t>エイキョウ</t>
    </rPh>
    <rPh sb="42" eb="43">
      <t>オオ</t>
    </rPh>
    <rPh sb="46" eb="48">
      <t>コンゴ</t>
    </rPh>
    <rPh sb="108" eb="110">
      <t>ゼンタイ</t>
    </rPh>
    <rPh sb="117" eb="11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</si>
</sst>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6752"/>
        <c:axId val="878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6752"/>
        <c:axId val="87877120"/>
      </c:lineChart>
      <c:dateAx>
        <c:axId val="878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77120"/>
        <c:crosses val="autoZero"/>
        <c:auto val="1"/>
        <c:lblOffset val="100"/>
        <c:baseTimeUnit val="years"/>
      </c:dateAx>
      <c:valAx>
        <c:axId val="878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37.67</c:v>
                </c:pt>
                <c:pt idx="1">
                  <c:v>32.92</c:v>
                </c:pt>
                <c:pt idx="2">
                  <c:v>31.2</c:v>
                </c:pt>
                <c:pt idx="3">
                  <c:v>30.48</c:v>
                </c:pt>
                <c:pt idx="4">
                  <c:v>30.32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5552"/>
        <c:axId val="907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5552"/>
        <c:axId val="90777472"/>
      </c:lineChart>
      <c:dateAx>
        <c:axId val="9077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77472"/>
        <c:crosses val="autoZero"/>
        <c:auto val="1"/>
        <c:lblOffset val="100"/>
        <c:baseTimeUnit val="years"/>
      </c:dateAx>
      <c:valAx>
        <c:axId val="907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7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81.39</c:v>
                </c:pt>
                <c:pt idx="1">
                  <c:v>90</c:v>
                </c:pt>
                <c:pt idx="2">
                  <c:v>93.49</c:v>
                </c:pt>
                <c:pt idx="3">
                  <c:v>93.48</c:v>
                </c:pt>
                <c:pt idx="4">
                  <c:v>98.15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9968"/>
        <c:axId val="9082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9968"/>
        <c:axId val="90826240"/>
      </c:lineChart>
      <c:dateAx>
        <c:axId val="9081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26240"/>
        <c:crosses val="autoZero"/>
        <c:auto val="1"/>
        <c:lblOffset val="100"/>
        <c:baseTimeUnit val="years"/>
      </c:dateAx>
      <c:valAx>
        <c:axId val="9082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1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61.21</c:v>
                </c:pt>
                <c:pt idx="1">
                  <c:v>58.77</c:v>
                </c:pt>
                <c:pt idx="2">
                  <c:v>55.07</c:v>
                </c:pt>
                <c:pt idx="3">
                  <c:v>55.05</c:v>
                </c:pt>
                <c:pt idx="4">
                  <c:v>56.96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95040"/>
        <c:axId val="879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5040"/>
        <c:axId val="87921792"/>
      </c:lineChart>
      <c:dateAx>
        <c:axId val="8789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21792"/>
        <c:crosses val="autoZero"/>
        <c:auto val="1"/>
        <c:lblOffset val="100"/>
        <c:baseTimeUnit val="years"/>
      </c:dateAx>
      <c:valAx>
        <c:axId val="879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9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6096"/>
        <c:axId val="8796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6096"/>
        <c:axId val="87966464"/>
      </c:lineChart>
      <c:dateAx>
        <c:axId val="8795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66464"/>
        <c:crosses val="autoZero"/>
        <c:auto val="1"/>
        <c:lblOffset val="100"/>
        <c:baseTimeUnit val="years"/>
      </c:date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5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2576"/>
        <c:axId val="8799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2576"/>
        <c:axId val="87998848"/>
      </c:lineChart>
      <c:dateAx>
        <c:axId val="8799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98848"/>
        <c:crosses val="autoZero"/>
        <c:auto val="1"/>
        <c:lblOffset val="100"/>
        <c:baseTimeUnit val="years"/>
      </c:dateAx>
      <c:valAx>
        <c:axId val="8799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97632"/>
        <c:axId val="9060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7632"/>
        <c:axId val="90603904"/>
      </c:lineChart>
      <c:dateAx>
        <c:axId val="9059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3904"/>
        <c:crosses val="autoZero"/>
        <c:auto val="1"/>
        <c:lblOffset val="100"/>
        <c:baseTimeUnit val="years"/>
      </c:dateAx>
      <c:valAx>
        <c:axId val="9060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9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26304"/>
        <c:axId val="9064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6304"/>
        <c:axId val="90644864"/>
      </c:lineChart>
      <c:dateAx>
        <c:axId val="9062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44864"/>
        <c:crosses val="autoZero"/>
        <c:auto val="1"/>
        <c:lblOffset val="100"/>
        <c:baseTimeUnit val="years"/>
      </c:dateAx>
      <c:valAx>
        <c:axId val="9064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2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2998.62</c:v>
                </c:pt>
                <c:pt idx="1">
                  <c:v>2972.27</c:v>
                </c:pt>
                <c:pt idx="2">
                  <c:v>2797.78</c:v>
                </c:pt>
                <c:pt idx="3">
                  <c:v>2597.94</c:v>
                </c:pt>
                <c:pt idx="4">
                  <c:v>2996.64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86976"/>
        <c:axId val="9068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6976"/>
        <c:axId val="90688896"/>
      </c:lineChart>
      <c:dateAx>
        <c:axId val="9068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88896"/>
        <c:crosses val="autoZero"/>
        <c:auto val="1"/>
        <c:lblOffset val="100"/>
        <c:baseTimeUnit val="years"/>
      </c:dateAx>
      <c:valAx>
        <c:axId val="9068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8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27.91</c:v>
                </c:pt>
                <c:pt idx="1">
                  <c:v>26.36</c:v>
                </c:pt>
                <c:pt idx="2">
                  <c:v>25.46</c:v>
                </c:pt>
                <c:pt idx="3">
                  <c:v>25.28</c:v>
                </c:pt>
                <c:pt idx="4">
                  <c:v>24.02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99712"/>
        <c:axId val="9210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9712"/>
        <c:axId val="92101632"/>
      </c:lineChart>
      <c:dateAx>
        <c:axId val="9209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01632"/>
        <c:crosses val="autoZero"/>
        <c:auto val="1"/>
        <c:lblOffset val="100"/>
        <c:baseTimeUnit val="years"/>
      </c:dateAx>
      <c:valAx>
        <c:axId val="9210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9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377.55</c:v>
                </c:pt>
                <c:pt idx="1">
                  <c:v>395.99</c:v>
                </c:pt>
                <c:pt idx="2">
                  <c:v>416.71</c:v>
                </c:pt>
                <c:pt idx="3">
                  <c:v>432.44</c:v>
                </c:pt>
                <c:pt idx="4">
                  <c:v>434.91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27616"/>
        <c:axId val="9212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27616"/>
        <c:axId val="92129536"/>
      </c:lineChart>
      <c:dateAx>
        <c:axId val="9212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29536"/>
        <c:crosses val="autoZero"/>
        <c:auto val="1"/>
        <c:lblOffset val="100"/>
        <c:baseTimeUnit val="years"/>
      </c:dateAx>
      <c:valAx>
        <c:axId val="9212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2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L35" zoomScaleNormal="100" workbookViewId="0">
      <selection activeCell="CB29" sqref="CB2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岡山県　新庄村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2"/>
      <c r="AL8" s="51">
        <f>データ!$R$6</f>
        <v>953</v>
      </c>
      <c r="AM8" s="51"/>
      <c r="AN8" s="51"/>
      <c r="AO8" s="51"/>
      <c r="AP8" s="51"/>
      <c r="AQ8" s="51"/>
      <c r="AR8" s="51"/>
      <c r="AS8" s="51"/>
      <c r="AT8" s="46">
        <f>データ!$S$6</f>
        <v>67.11</v>
      </c>
      <c r="AU8" s="46"/>
      <c r="AV8" s="46"/>
      <c r="AW8" s="46"/>
      <c r="AX8" s="46"/>
      <c r="AY8" s="46"/>
      <c r="AZ8" s="46"/>
      <c r="BA8" s="46"/>
      <c r="BB8" s="46">
        <f>データ!$T$6</f>
        <v>14.2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94.83</v>
      </c>
      <c r="Q10" s="46"/>
      <c r="R10" s="46"/>
      <c r="S10" s="46"/>
      <c r="T10" s="46"/>
      <c r="U10" s="46"/>
      <c r="V10" s="46"/>
      <c r="W10" s="51">
        <f>データ!$Q$6</f>
        <v>1890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899</v>
      </c>
      <c r="AM10" s="51"/>
      <c r="AN10" s="51"/>
      <c r="AO10" s="51"/>
      <c r="AP10" s="51"/>
      <c r="AQ10" s="51"/>
      <c r="AR10" s="51"/>
      <c r="AS10" s="51"/>
      <c r="AT10" s="46">
        <f>データ!$V$6</f>
        <v>27.02</v>
      </c>
      <c r="AU10" s="46"/>
      <c r="AV10" s="46"/>
      <c r="AW10" s="46"/>
      <c r="AX10" s="46"/>
      <c r="AY10" s="46"/>
      <c r="AZ10" s="46"/>
      <c r="BA10" s="46"/>
      <c r="BB10" s="46">
        <f>データ!$W$6</f>
        <v>33.270000000000003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7" t="s">
        <v>122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84" t="s">
        <v>63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64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65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>
      <c r="A4" s="29" t="s">
        <v>66</v>
      </c>
      <c r="B4" s="31"/>
      <c r="C4" s="31"/>
      <c r="D4" s="31"/>
      <c r="E4" s="31"/>
      <c r="F4" s="31"/>
      <c r="G4" s="31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67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68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69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70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71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72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73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74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75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76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77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335860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岡山県　新庄村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94.83</v>
      </c>
      <c r="Q6" s="35">
        <f t="shared" si="3"/>
        <v>1890</v>
      </c>
      <c r="R6" s="35">
        <f t="shared" si="3"/>
        <v>953</v>
      </c>
      <c r="S6" s="35">
        <f t="shared" si="3"/>
        <v>67.11</v>
      </c>
      <c r="T6" s="35">
        <f t="shared" si="3"/>
        <v>14.2</v>
      </c>
      <c r="U6" s="35">
        <f t="shared" si="3"/>
        <v>899</v>
      </c>
      <c r="V6" s="35">
        <f t="shared" si="3"/>
        <v>27.02</v>
      </c>
      <c r="W6" s="35">
        <f t="shared" si="3"/>
        <v>33.270000000000003</v>
      </c>
      <c r="X6" s="36">
        <f>IF(X7="",NA(),X7)</f>
        <v>61.21</v>
      </c>
      <c r="Y6" s="36">
        <f t="shared" ref="Y6:AG6" si="4">IF(Y7="",NA(),Y7)</f>
        <v>58.77</v>
      </c>
      <c r="Z6" s="36">
        <f t="shared" si="4"/>
        <v>55.07</v>
      </c>
      <c r="AA6" s="36">
        <f t="shared" si="4"/>
        <v>55.05</v>
      </c>
      <c r="AB6" s="36">
        <f t="shared" si="4"/>
        <v>56.96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2998.62</v>
      </c>
      <c r="BF6" s="36">
        <f t="shared" ref="BF6:BN6" si="7">IF(BF7="",NA(),BF7)</f>
        <v>2972.27</v>
      </c>
      <c r="BG6" s="36">
        <f t="shared" si="7"/>
        <v>2797.78</v>
      </c>
      <c r="BH6" s="36">
        <f t="shared" si="7"/>
        <v>2597.94</v>
      </c>
      <c r="BI6" s="36">
        <f t="shared" si="7"/>
        <v>2996.64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27.91</v>
      </c>
      <c r="BQ6" s="36">
        <f t="shared" ref="BQ6:BY6" si="8">IF(BQ7="",NA(),BQ7)</f>
        <v>26.36</v>
      </c>
      <c r="BR6" s="36">
        <f t="shared" si="8"/>
        <v>25.46</v>
      </c>
      <c r="BS6" s="36">
        <f t="shared" si="8"/>
        <v>25.28</v>
      </c>
      <c r="BT6" s="36">
        <f t="shared" si="8"/>
        <v>24.02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377.55</v>
      </c>
      <c r="CB6" s="36">
        <f t="shared" ref="CB6:CJ6" si="9">IF(CB7="",NA(),CB7)</f>
        <v>395.99</v>
      </c>
      <c r="CC6" s="36">
        <f t="shared" si="9"/>
        <v>416.71</v>
      </c>
      <c r="CD6" s="36">
        <f t="shared" si="9"/>
        <v>432.44</v>
      </c>
      <c r="CE6" s="36">
        <f t="shared" si="9"/>
        <v>434.91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37.67</v>
      </c>
      <c r="CM6" s="36">
        <f t="shared" ref="CM6:CU6" si="10">IF(CM7="",NA(),CM7)</f>
        <v>32.92</v>
      </c>
      <c r="CN6" s="36">
        <f t="shared" si="10"/>
        <v>31.2</v>
      </c>
      <c r="CO6" s="36">
        <f t="shared" si="10"/>
        <v>30.48</v>
      </c>
      <c r="CP6" s="36">
        <f t="shared" si="10"/>
        <v>30.32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81.39</v>
      </c>
      <c r="CX6" s="36">
        <f t="shared" ref="CX6:DF6" si="11">IF(CX7="",NA(),CX7)</f>
        <v>90</v>
      </c>
      <c r="CY6" s="36">
        <f t="shared" si="11"/>
        <v>93.49</v>
      </c>
      <c r="CZ6" s="36">
        <f t="shared" si="11"/>
        <v>93.48</v>
      </c>
      <c r="DA6" s="36">
        <f t="shared" si="11"/>
        <v>98.15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335860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94.83</v>
      </c>
      <c r="Q7" s="39">
        <v>1890</v>
      </c>
      <c r="R7" s="39">
        <v>953</v>
      </c>
      <c r="S7" s="39">
        <v>67.11</v>
      </c>
      <c r="T7" s="39">
        <v>14.2</v>
      </c>
      <c r="U7" s="39">
        <v>899</v>
      </c>
      <c r="V7" s="39">
        <v>27.02</v>
      </c>
      <c r="W7" s="39">
        <v>33.270000000000003</v>
      </c>
      <c r="X7" s="39">
        <v>61.21</v>
      </c>
      <c r="Y7" s="39">
        <v>58.77</v>
      </c>
      <c r="Z7" s="39">
        <v>55.07</v>
      </c>
      <c r="AA7" s="39">
        <v>55.05</v>
      </c>
      <c r="AB7" s="39">
        <v>56.96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2998.62</v>
      </c>
      <c r="BF7" s="39">
        <v>2972.27</v>
      </c>
      <c r="BG7" s="39">
        <v>2797.78</v>
      </c>
      <c r="BH7" s="39">
        <v>2597.94</v>
      </c>
      <c r="BI7" s="39">
        <v>2996.64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27.91</v>
      </c>
      <c r="BQ7" s="39">
        <v>26.36</v>
      </c>
      <c r="BR7" s="39">
        <v>25.46</v>
      </c>
      <c r="BS7" s="39">
        <v>25.28</v>
      </c>
      <c r="BT7" s="39">
        <v>24.02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377.55</v>
      </c>
      <c r="CB7" s="39">
        <v>395.99</v>
      </c>
      <c r="CC7" s="39">
        <v>416.71</v>
      </c>
      <c r="CD7" s="39">
        <v>432.44</v>
      </c>
      <c r="CE7" s="39">
        <v>434.91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37.67</v>
      </c>
      <c r="CM7" s="39">
        <v>32.92</v>
      </c>
      <c r="CN7" s="39">
        <v>31.2</v>
      </c>
      <c r="CO7" s="39">
        <v>30.48</v>
      </c>
      <c r="CP7" s="39">
        <v>30.32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81.39</v>
      </c>
      <c r="CX7" s="39">
        <v>90</v>
      </c>
      <c r="CY7" s="39">
        <v>93.49</v>
      </c>
      <c r="CZ7" s="39">
        <v>93.48</v>
      </c>
      <c r="DA7" s="39">
        <v>98.15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2018-02-02T02:33:35Z</cp:lastPrinted>
  <dcterms:created xsi:type="dcterms:W3CDTF">2017-12-25T01:46:11Z</dcterms:created>
  <dcterms:modified xsi:type="dcterms:W3CDTF">2018-02-02T02:38:25Z</dcterms:modified>
  <cp:category/>
</cp:coreProperties>
</file>