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yuum\OneDrive\デスクトップ\"/>
    </mc:Choice>
  </mc:AlternateContent>
  <xr:revisionPtr revIDLastSave="0" documentId="8_{23C5E56B-85D9-48EA-9CDD-180E2E4387CD}" xr6:coauthVersionLast="45" xr6:coauthVersionMax="45" xr10:uidLastSave="{00000000-0000-0000-0000-000000000000}"/>
  <workbookProtection workbookAlgorithmName="SHA-512" workbookHashValue="Q0+KFd3dXT2VcdjmCqkyZRxpHp99191mi/Nho/e/LFMxCCOiFT8nVqNbtBhUHTGdAT+s54dmVHer9m2JSJL4bA==" workbookSaltValue="GvuV0c45KuYy8/AF+6spcg==" workbookSpinCount="100000" lockStructure="1"/>
  <bookViews>
    <workbookView xWindow="15" yWindow="1950" windowWidth="15345" windowHeight="796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W10" i="4"/>
  <c r="I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<sst xmlns="http://schemas.openxmlformats.org/spreadsheetml/2006/main" count="245" uniqueCount="117">
  <si>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</si>
  <si>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</si>
  <si>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</si>
  <si>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</si>
  <si>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</si>
  <si>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</si>
  <si>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</si>
  <si>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</si>
  <si>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</si>
  <si>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</si>
  <si>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</si>
  <si>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</si>
  <si>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</si>
  <si>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</si>
  <si>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</si>
  <si>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</si>
  <si>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</si>
  <si>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</si>
  <si>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</si>
  <si>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</si>
  <si>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</si>
  <si>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</si>
  <si>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</si>
  <si>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</si>
  <si>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</si>
  <si>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</si>
  <si>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</si>
  <si>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</si>
  <si>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</si>
  <si>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</si>
  <si>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</si>
  <si>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</si>
  <si>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</si>
  <si>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</si>
  <si>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</si>
  <si>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</si>
  <si>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</si>
  <si>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</si>
  <si>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</si>
  <si>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</si>
  <si>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</si>
  <si>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</si>
  <si>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</si>
  <si>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</si>
  <si>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</si>
  <si>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</si>
  <si>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</si>
  <si>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</si>
  <si>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</si>
  <si>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</si>
  <si>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</si>
  <si>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</si>
  <si>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</si>
  <si>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</si>
  <si>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</si>
  <si>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</si>
  <si>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</si>
  <si>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</si>
  <si>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</si>
  <si>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</si>
  <si>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</si>
  <si>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</si>
  <si>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</si>
  <si>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</si>
  <si>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</si>
  <si>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</si>
  <si>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</si>
  <si>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</si>
  <si>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</si>
  <si>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</si>
  <si>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</si>
  <si>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</si>
  <si>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</si>
  <si>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</si>
  <si>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</si>
  <si>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</si>
  <si>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</si>
  <si>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</si>
  <si>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</si>
  <si>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</si>
  <si>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</si>
  <si>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</si>
  <si>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</si>
  <si>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</si>
  <si>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</si>
  <si>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</si>
  <si>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</si>
  <si>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</si>
  <si>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</si>
  <si>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</si>
  <si>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</si>
  <si>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</si>
  <si>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</si>
  <si>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</si>
  <si>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</si>
  <si>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</si>
  <si>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</si>
  <si>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新庄村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</si>
  <si>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</si>
  <si>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</si>
  <si>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</si>
  <si>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</si>
  <si>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</si>
  <si>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</si>
  <si>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</si>
  <si>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</si>
  <si>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</si>
  <si>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</si>
  <si>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</si>
  <si>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</si>
  <si>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</si>
  <si>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</si>
  <si>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</si>
  <si>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</si>
  <si>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</si>
  <si>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</si>
  <si>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新庄村特定地域生活排水事業（浄化槽事業）の経営状況は、収益的収支比率が78％弱となっている。一般会計からの繰入により賄ってる状況である。今後、企業債残高は年々減少していく見込みである。
経費回収率は類似団体の平均値に低い値となっている。
浄化槽事業は、上記のとおり利用料金収益では賄えていない状況である。企業債の償還等もあり、一般会計からの繰入はやむを得ない状況である。今後は、健全な企業会計とするため、料金改定の検討、経営の効率化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</si>
</sst>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2-4BFD-9207-CAE407860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2-4BFD-9207-CAE407860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57.14</c:v>
                </c:pt>
                <c:pt idx="1">
                  <c:v>48.98</c:v>
                </c:pt>
                <c:pt idx="2">
                  <c:v>48.98</c:v>
                </c:pt>
                <c:pt idx="3">
                  <c:v>53.06</c:v>
                </c:pt>
                <c:pt idx="4">
                  <c:v>48.98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F-4921-874E-C9D32C10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F-4921-874E-C9D32C10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71.680000000000007</c:v>
                </c:pt>
                <c:pt idx="1">
                  <c:v>74.89</c:v>
                </c:pt>
                <c:pt idx="2">
                  <c:v>73.540000000000006</c:v>
                </c:pt>
                <c:pt idx="3">
                  <c:v>73.709999999999994</c:v>
                </c:pt>
                <c:pt idx="4">
                  <c:v>75.489999999999995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F-4301-A6D9-B3138CB6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F-4301-A6D9-B3138CB6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80.239999999999995</c:v>
                </c:pt>
                <c:pt idx="1">
                  <c:v>82.2</c:v>
                </c:pt>
                <c:pt idx="2">
                  <c:v>71.150000000000006</c:v>
                </c:pt>
                <c:pt idx="3">
                  <c:v>77.2</c:v>
                </c:pt>
                <c:pt idx="4">
                  <c:v>62.76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7-4ACF-BAAD-6467039E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7-4ACF-BAAD-6467039E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3-484F-B658-937D9D9F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3-484F-B658-937D9D9F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1-4D80-B3C0-7FF4FCFD9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1-4D80-B3C0-7FF4FCFD9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7-45B1-8F9E-8D2BE4FB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7-45B1-8F9E-8D2BE4FB4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9-4EFD-8092-2D508A4C2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9-4EFD-8092-2D508A4C2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4-4B44-BEA5-4D69B59E4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4-4B44-BEA5-4D69B59E4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49.41</c:v>
                </c:pt>
                <c:pt idx="1">
                  <c:v>68.569999999999993</c:v>
                </c:pt>
                <c:pt idx="2">
                  <c:v>55.42</c:v>
                </c:pt>
                <c:pt idx="3">
                  <c:v>63.82</c:v>
                </c:pt>
                <c:pt idx="4">
                  <c:v>52.19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F-49C5-BF71-E83E2196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F-49C5-BF71-E83E2196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314.44</c:v>
                </c:pt>
                <c:pt idx="1">
                  <c:v>297.83</c:v>
                </c:pt>
                <c:pt idx="2">
                  <c:v>322.63</c:v>
                </c:pt>
                <c:pt idx="3">
                  <c:v>287.35000000000002</c:v>
                </c:pt>
                <c:pt idx="4">
                  <c:v>349.53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2-44B2-89CA-BCCA1F22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2-44B2-89CA-BCCA1F22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BK1" zoomScaleNormal="100" workbookViewId="0">
      <selection activeCell="BV6" sqref="BV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岡山県　新庄村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873</v>
      </c>
      <c r="AM8" s="55"/>
      <c r="AN8" s="55"/>
      <c r="AO8" s="55"/>
      <c r="AP8" s="55"/>
      <c r="AQ8" s="55"/>
      <c r="AR8" s="55"/>
      <c r="AS8" s="55"/>
      <c r="AT8" s="54">
        <f>データ!T6</f>
        <v>67.11</v>
      </c>
      <c r="AU8" s="54"/>
      <c r="AV8" s="54"/>
      <c r="AW8" s="54"/>
      <c r="AX8" s="54"/>
      <c r="AY8" s="54"/>
      <c r="AZ8" s="54"/>
      <c r="BA8" s="54"/>
      <c r="BB8" s="54">
        <f>データ!U6</f>
        <v>13.01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23.78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3020</v>
      </c>
      <c r="AE10" s="55"/>
      <c r="AF10" s="55"/>
      <c r="AG10" s="55"/>
      <c r="AH10" s="55"/>
      <c r="AI10" s="55"/>
      <c r="AJ10" s="55"/>
      <c r="AK10" s="2"/>
      <c r="AL10" s="55">
        <f>データ!V6</f>
        <v>204</v>
      </c>
      <c r="AM10" s="55"/>
      <c r="AN10" s="55"/>
      <c r="AO10" s="55"/>
      <c r="AP10" s="55"/>
      <c r="AQ10" s="55"/>
      <c r="AR10" s="55"/>
      <c r="AS10" s="55"/>
      <c r="AT10" s="54">
        <f>データ!W6</f>
        <v>0.01</v>
      </c>
      <c r="AU10" s="54"/>
      <c r="AV10" s="54"/>
      <c r="AW10" s="54"/>
      <c r="AX10" s="54"/>
      <c r="AY10" s="54"/>
      <c r="AZ10" s="54"/>
      <c r="BA10" s="54"/>
      <c r="BB10" s="54">
        <f>データ!X6</f>
        <v>20400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wHNdwO0VundikHcariKX8aqoksYLOi5rjqeMlqqRCKuuNmU40gDAqtiuexdVa9tY9TZtbzgEPQt+NIH9BVBWQA==" saltValue="J+z/RcYQCSDRlFwlSybU6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335860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岡山県　新庄村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23.78</v>
      </c>
      <c r="Q6" s="20">
        <f t="shared" si="3"/>
        <v>100</v>
      </c>
      <c r="R6" s="20">
        <f t="shared" si="3"/>
        <v>3020</v>
      </c>
      <c r="S6" s="20">
        <f t="shared" si="3"/>
        <v>873</v>
      </c>
      <c r="T6" s="20">
        <f t="shared" si="3"/>
        <v>67.11</v>
      </c>
      <c r="U6" s="20">
        <f t="shared" si="3"/>
        <v>13.01</v>
      </c>
      <c r="V6" s="20">
        <f t="shared" si="3"/>
        <v>204</v>
      </c>
      <c r="W6" s="20">
        <f t="shared" si="3"/>
        <v>0.01</v>
      </c>
      <c r="X6" s="20">
        <f t="shared" si="3"/>
        <v>20400</v>
      </c>
      <c r="Y6" s="21">
        <f>IF(Y7="",NA(),Y7)</f>
        <v>80.239999999999995</v>
      </c>
      <c r="Z6" s="21">
        <f t="shared" ref="Z6:AH6" si="4">IF(Z7="",NA(),Z7)</f>
        <v>82.2</v>
      </c>
      <c r="AA6" s="21">
        <f t="shared" si="4"/>
        <v>71.150000000000006</v>
      </c>
      <c r="AB6" s="21">
        <f t="shared" si="4"/>
        <v>77.2</v>
      </c>
      <c r="AC6" s="21">
        <f t="shared" si="4"/>
        <v>62.76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407.42</v>
      </c>
      <c r="BL6" s="21">
        <f t="shared" si="7"/>
        <v>386.46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49.41</v>
      </c>
      <c r="BR6" s="21">
        <f t="shared" ref="BR6:BZ6" si="8">IF(BR7="",NA(),BR7)</f>
        <v>68.569999999999993</v>
      </c>
      <c r="BS6" s="21">
        <f t="shared" si="8"/>
        <v>55.42</v>
      </c>
      <c r="BT6" s="21">
        <f t="shared" si="8"/>
        <v>63.82</v>
      </c>
      <c r="BU6" s="21">
        <f t="shared" si="8"/>
        <v>52.19</v>
      </c>
      <c r="BV6" s="21">
        <f t="shared" si="8"/>
        <v>57.08</v>
      </c>
      <c r="BW6" s="21">
        <f t="shared" si="8"/>
        <v>55.85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314.44</v>
      </c>
      <c r="CC6" s="21">
        <f t="shared" ref="CC6:CK6" si="9">IF(CC7="",NA(),CC7)</f>
        <v>297.83</v>
      </c>
      <c r="CD6" s="21">
        <f t="shared" si="9"/>
        <v>322.63</v>
      </c>
      <c r="CE6" s="21">
        <f t="shared" si="9"/>
        <v>287.35000000000002</v>
      </c>
      <c r="CF6" s="21">
        <f t="shared" si="9"/>
        <v>349.53</v>
      </c>
      <c r="CG6" s="21">
        <f t="shared" si="9"/>
        <v>286.86</v>
      </c>
      <c r="CH6" s="21">
        <f t="shared" si="9"/>
        <v>287.91000000000003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57.14</v>
      </c>
      <c r="CN6" s="21">
        <f t="shared" ref="CN6:CV6" si="10">IF(CN7="",NA(),CN7)</f>
        <v>48.98</v>
      </c>
      <c r="CO6" s="21">
        <f t="shared" si="10"/>
        <v>48.98</v>
      </c>
      <c r="CP6" s="21">
        <f t="shared" si="10"/>
        <v>53.06</v>
      </c>
      <c r="CQ6" s="21">
        <f t="shared" si="10"/>
        <v>48.98</v>
      </c>
      <c r="CR6" s="21">
        <f t="shared" si="10"/>
        <v>57.22</v>
      </c>
      <c r="CS6" s="21">
        <f t="shared" si="10"/>
        <v>54.93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71.680000000000007</v>
      </c>
      <c r="CY6" s="21">
        <f t="shared" ref="CY6:DG6" si="11">IF(CY7="",NA(),CY7)</f>
        <v>74.89</v>
      </c>
      <c r="CZ6" s="21">
        <f t="shared" si="11"/>
        <v>73.540000000000006</v>
      </c>
      <c r="DA6" s="21">
        <f t="shared" si="11"/>
        <v>73.709999999999994</v>
      </c>
      <c r="DB6" s="21">
        <f t="shared" si="11"/>
        <v>75.489999999999995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335860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23.78</v>
      </c>
      <c r="Q7" s="24">
        <v>100</v>
      </c>
      <c r="R7" s="24">
        <v>3020</v>
      </c>
      <c r="S7" s="24">
        <v>873</v>
      </c>
      <c r="T7" s="24">
        <v>67.11</v>
      </c>
      <c r="U7" s="24">
        <v>13.01</v>
      </c>
      <c r="V7" s="24">
        <v>204</v>
      </c>
      <c r="W7" s="24">
        <v>0.01</v>
      </c>
      <c r="X7" s="24">
        <v>20400</v>
      </c>
      <c r="Y7" s="24">
        <v>80.239999999999995</v>
      </c>
      <c r="Z7" s="24">
        <v>82.2</v>
      </c>
      <c r="AA7" s="24">
        <v>71.150000000000006</v>
      </c>
      <c r="AB7" s="24">
        <v>77.2</v>
      </c>
      <c r="AC7" s="24">
        <v>62.76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407.42</v>
      </c>
      <c r="BL7" s="24">
        <v>386.46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49.41</v>
      </c>
      <c r="BR7" s="24">
        <v>68.569999999999993</v>
      </c>
      <c r="BS7" s="24">
        <v>55.42</v>
      </c>
      <c r="BT7" s="24">
        <v>63.82</v>
      </c>
      <c r="BU7" s="24">
        <v>52.19</v>
      </c>
      <c r="BV7" s="24">
        <v>57.08</v>
      </c>
      <c r="BW7" s="24">
        <v>55.85</v>
      </c>
      <c r="BX7" s="24">
        <v>62.5</v>
      </c>
      <c r="BY7" s="24">
        <v>60.59</v>
      </c>
      <c r="BZ7" s="24">
        <v>60</v>
      </c>
      <c r="CA7" s="24">
        <v>57.71</v>
      </c>
      <c r="CB7" s="24">
        <v>314.44</v>
      </c>
      <c r="CC7" s="24">
        <v>297.83</v>
      </c>
      <c r="CD7" s="24">
        <v>322.63</v>
      </c>
      <c r="CE7" s="24">
        <v>287.35000000000002</v>
      </c>
      <c r="CF7" s="24">
        <v>349.53</v>
      </c>
      <c r="CG7" s="24">
        <v>286.86</v>
      </c>
      <c r="CH7" s="24">
        <v>287.91000000000003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57.14</v>
      </c>
      <c r="CN7" s="24">
        <v>48.98</v>
      </c>
      <c r="CO7" s="24">
        <v>48.98</v>
      </c>
      <c r="CP7" s="24">
        <v>53.06</v>
      </c>
      <c r="CQ7" s="24">
        <v>48.98</v>
      </c>
      <c r="CR7" s="24">
        <v>57.22</v>
      </c>
      <c r="CS7" s="24">
        <v>54.93</v>
      </c>
      <c r="CT7" s="24">
        <v>59.64</v>
      </c>
      <c r="CU7" s="24">
        <v>58.19</v>
      </c>
      <c r="CV7" s="24">
        <v>56.52</v>
      </c>
      <c r="CW7" s="24">
        <v>56.8</v>
      </c>
      <c r="CX7" s="24">
        <v>71.680000000000007</v>
      </c>
      <c r="CY7" s="24">
        <v>74.89</v>
      </c>
      <c r="CZ7" s="24">
        <v>73.540000000000006</v>
      </c>
      <c r="DA7" s="24">
        <v>73.709999999999994</v>
      </c>
      <c r="DB7" s="24">
        <v>75.489999999999995</v>
      </c>
      <c r="DC7" s="24">
        <v>67.290000000000006</v>
      </c>
      <c r="DD7" s="24">
        <v>65.569999999999993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2022-12-01T02:08:09Z</dcterms:created>
  <dcterms:modified xsi:type="dcterms:W3CDTF">2023-01-19T23:28:52Z</dcterms:modified>
  <cp:category/>
</cp:coreProperties>
</file>